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ndres\Documents\TRABAJO UPN 2020\"/>
    </mc:Choice>
  </mc:AlternateContent>
  <bookViews>
    <workbookView xWindow="0" yWindow="0" windowWidth="20490" windowHeight="7155" tabRatio="753" firstSheet="5" activeTab="7"/>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78" l="1"/>
  <c r="F8" i="82" l="1"/>
  <c r="L8" i="82" s="1"/>
  <c r="D8" i="79" l="1"/>
  <c r="D9" i="79"/>
  <c r="D10" i="79"/>
  <c r="D11" i="79"/>
  <c r="D12" i="79"/>
  <c r="D13" i="79"/>
  <c r="D14" i="79"/>
  <c r="D15" i="79"/>
  <c r="D16" i="79"/>
  <c r="D17" i="79"/>
  <c r="D9" i="78"/>
  <c r="D10" i="78"/>
  <c r="D11" i="78"/>
  <c r="D12" i="78"/>
  <c r="D13" i="78"/>
  <c r="D14" i="78"/>
  <c r="D15" i="78"/>
  <c r="D16" i="78"/>
  <c r="D17" i="78"/>
  <c r="D8" i="78"/>
  <c r="F9" i="82" l="1"/>
  <c r="B17" i="82" l="1"/>
  <c r="B16" i="82"/>
  <c r="B15" i="82"/>
  <c r="B14" i="82"/>
  <c r="B13" i="82"/>
  <c r="B12" i="82"/>
  <c r="B11" i="82"/>
  <c r="B10" i="82"/>
  <c r="B9" i="82"/>
  <c r="B8" i="82"/>
  <c r="C17" i="79"/>
  <c r="C16" i="79"/>
  <c r="C15" i="79"/>
  <c r="C14" i="79"/>
  <c r="C13" i="79"/>
  <c r="C12" i="79"/>
  <c r="C11" i="79"/>
  <c r="C10" i="79"/>
  <c r="C9" i="79"/>
  <c r="C8" i="79"/>
  <c r="B17" i="79"/>
  <c r="B16" i="79"/>
  <c r="B15" i="79"/>
  <c r="B14" i="79"/>
  <c r="B13" i="79"/>
  <c r="B12" i="79"/>
  <c r="B11" i="79"/>
  <c r="B10" i="79"/>
  <c r="B9" i="79"/>
  <c r="B8" i="79"/>
  <c r="C17" i="78"/>
  <c r="C16" i="78"/>
  <c r="C15" i="78"/>
  <c r="C14" i="78"/>
  <c r="C13" i="78"/>
  <c r="C12" i="78"/>
  <c r="C11" i="78"/>
  <c r="C10" i="78"/>
  <c r="C9" i="78"/>
  <c r="C8" i="78"/>
  <c r="B17" i="78"/>
  <c r="B16" i="78"/>
  <c r="B15" i="78"/>
  <c r="B14" i="78"/>
  <c r="B13" i="78"/>
  <c r="B12" i="78"/>
  <c r="B11" i="78"/>
  <c r="B10" i="78"/>
  <c r="B9" i="78"/>
  <c r="I17" i="82" l="1"/>
  <c r="J17" i="82" s="1"/>
  <c r="L17" i="82" s="1"/>
  <c r="F17" i="82"/>
  <c r="I16" i="82"/>
  <c r="J16" i="82" s="1"/>
  <c r="L16" i="82" s="1"/>
  <c r="F16" i="82"/>
  <c r="I15" i="82"/>
  <c r="J15" i="82" s="1"/>
  <c r="F15" i="82"/>
  <c r="I14" i="82"/>
  <c r="J14" i="82" s="1"/>
  <c r="F14" i="82"/>
  <c r="I13" i="82"/>
  <c r="J13" i="82" s="1"/>
  <c r="L13" i="82" s="1"/>
  <c r="F13" i="82"/>
  <c r="I12" i="82"/>
  <c r="J12" i="82" s="1"/>
  <c r="L12" i="82" s="1"/>
  <c r="F12" i="82"/>
  <c r="I11" i="82"/>
  <c r="J11" i="82" s="1"/>
  <c r="F11" i="82"/>
  <c r="I10" i="82"/>
  <c r="J10" i="82" s="1"/>
  <c r="F10" i="82"/>
  <c r="I9" i="82"/>
  <c r="J9" i="82" s="1"/>
  <c r="L9" i="82" s="1"/>
  <c r="I8" i="82"/>
  <c r="J8" i="82" s="1"/>
  <c r="N17" i="79"/>
  <c r="J17" i="79"/>
  <c r="G17" i="79"/>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7" i="78"/>
  <c r="J17" i="78"/>
  <c r="G17" i="78"/>
  <c r="N16" i="78"/>
  <c r="J16" i="78"/>
  <c r="G16" i="78"/>
  <c r="N15" i="78"/>
  <c r="J15" i="78"/>
  <c r="G15" i="78"/>
  <c r="N14" i="78"/>
  <c r="J14" i="78"/>
  <c r="G14" i="78"/>
  <c r="N13" i="78"/>
  <c r="J13" i="78"/>
  <c r="G13" i="78"/>
  <c r="N12" i="78"/>
  <c r="J12" i="78"/>
  <c r="G12" i="78"/>
  <c r="N11" i="78"/>
  <c r="J11" i="78"/>
  <c r="G11" i="78"/>
  <c r="N10" i="78"/>
  <c r="J10" i="78"/>
  <c r="G10" i="78"/>
  <c r="N9" i="78"/>
  <c r="J9" i="78"/>
  <c r="G9" i="78"/>
  <c r="N8" i="78"/>
  <c r="J8" i="78"/>
  <c r="G8" i="78"/>
  <c r="P17" i="78" l="1"/>
  <c r="P9" i="78"/>
  <c r="L15" i="82"/>
  <c r="L14" i="82"/>
  <c r="L11" i="82"/>
  <c r="L10" i="82"/>
  <c r="F46" i="82"/>
  <c r="C8" i="81" s="1"/>
  <c r="P10" i="79"/>
  <c r="P14" i="79"/>
  <c r="N46" i="79"/>
  <c r="D7" i="81" s="1"/>
  <c r="P12" i="79"/>
  <c r="P17" i="79"/>
  <c r="P15" i="79"/>
  <c r="P11" i="79"/>
  <c r="P8" i="79"/>
  <c r="N43" i="78"/>
  <c r="D6" i="81" s="1"/>
  <c r="P15" i="78"/>
  <c r="P8" i="78"/>
  <c r="P11" i="78"/>
  <c r="P14" i="78"/>
  <c r="P13" i="78"/>
  <c r="P16" i="78"/>
  <c r="P10" i="78"/>
  <c r="J43" i="78"/>
  <c r="C6" i="81" s="1"/>
  <c r="P12" i="78"/>
  <c r="J46" i="82"/>
  <c r="D8" i="81" s="1"/>
  <c r="J46" i="79"/>
  <c r="C7" i="81" s="1"/>
  <c r="P13" i="79"/>
  <c r="P9" i="79"/>
  <c r="P16" i="79"/>
  <c r="L46" i="82" l="1"/>
  <c r="E8" i="81" s="1"/>
  <c r="C26" i="81" s="1"/>
  <c r="P46" i="79"/>
  <c r="E7" i="81" s="1"/>
  <c r="AC11" i="81" s="1"/>
  <c r="AC13" i="81" s="1"/>
  <c r="AC15" i="81" s="1"/>
  <c r="P4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l="1"/>
  <c r="A185" i="11" s="1"/>
  <c r="F186" i="1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sharedStrings.xml><?xml version="1.0" encoding="utf-8"?>
<sst xmlns="http://schemas.openxmlformats.org/spreadsheetml/2006/main" count="4564" uniqueCount="2478">
  <si>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</si>
  <si>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</si>
  <si>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</si>
  <si>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</si>
  <si>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</si>
  <si>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</si>
  <si>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</si>
  <si>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</si>
  <si>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</si>
  <si>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</si>
  <si>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</si>
  <si>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</si>
  <si>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</si>
  <si>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</si>
  <si>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</si>
  <si>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</si>
  <si>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</si>
  <si>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</si>
  <si>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</si>
  <si>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</si>
  <si>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</si>
  <si>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</si>
  <si>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</si>
  <si>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</si>
  <si>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</si>
  <si>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</si>
  <si>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</si>
  <si>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</si>
  <si>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</si>
  <si>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</si>
  <si>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</si>
  <si>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</si>
  <si>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</si>
  <si>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</si>
  <si>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</si>
  <si>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</si>
  <si>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</si>
  <si>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</si>
  <si>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</si>
  <si>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</si>
  <si>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</si>
  <si>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</si>
  <si>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</si>
  <si>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</si>
  <si>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</si>
  <si>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</si>
  <si>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</si>
  <si>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</si>
  <si>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</si>
  <si>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</si>
  <si>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</si>
  <si>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</si>
  <si>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</si>
  <si>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</si>
  <si>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</si>
  <si>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</si>
  <si>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</si>
  <si>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</si>
  <si>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</si>
  <si>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</si>
  <si>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</si>
  <si>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</si>
  <si>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</si>
  <si>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</si>
  <si>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</si>
  <si>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</si>
  <si>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</si>
  <si>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</si>
  <si>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</si>
  <si>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</si>
  <si>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</si>
  <si>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</si>
  <si>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</si>
  <si>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</si>
  <si>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</si>
  <si>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</si>
  <si>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</si>
  <si>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</si>
  <si>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</si>
  <si>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</si>
  <si>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</si>
  <si>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</si>
  <si>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</si>
  <si>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</si>
  <si>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</si>
  <si>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</si>
  <si>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</si>
  <si>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</si>
  <si>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</si>
  <si>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</si>
  <si>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</si>
  <si>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</si>
  <si>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</si>
  <si>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</si>
  <si>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</si>
  <si>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</si>
  <si>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</si>
  <si>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</si>
  <si>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</si>
  <si>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</si>
  <si>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</si>
  <si>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</si>
  <si>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</si>
  <si>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</si>
  <si>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</si>
  <si>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</si>
  <si>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</si>
  <si>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</si>
  <si>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</si>
  <si>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</si>
  <si>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</si>
  <si>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</si>
  <si>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</si>
  <si>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</si>
  <si>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</si>
  <si>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</si>
  <si>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</si>
  <si>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</si>
  <si>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</si>
  <si>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</si>
  <si>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</si>
  <si>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</si>
  <si>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</si>
  <si>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</si>
  <si>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</si>
  <si>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</si>
  <si>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</si>
  <si>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</si>
  <si>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</si>
  <si>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</si>
  <si>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</si>
  <si>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</si>
  <si>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</si>
  <si>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</si>
  <si>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</si>
  <si>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</si>
  <si>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</si>
  <si>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</si>
  <si>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</si>
  <si>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</si>
  <si>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</si>
  <si>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</si>
  <si>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</si>
  <si>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</si>
  <si>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</si>
  <si>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</si>
  <si>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</si>
  <si>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</si>
  <si>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</si>
  <si>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</si>
  <si>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</si>
  <si>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</si>
  <si>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</si>
  <si>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</si>
  <si>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</si>
  <si>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</si>
  <si>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</si>
  <si>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</si>
  <si>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</si>
  <si>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</si>
  <si>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</si>
  <si>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</si>
  <si>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</si>
  <si>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</si>
  <si>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</si>
  <si>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</si>
  <si>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</si>
  <si>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</si>
  <si>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</si>
  <si>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</si>
  <si>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</si>
  <si>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</si>
  <si>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</si>
  <si>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</si>
  <si>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</si>
  <si>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</si>
  <si>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</si>
  <si>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</si>
  <si>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</si>
  <si>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</si>
  <si>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</si>
  <si>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</si>
  <si>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</si>
  <si>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</si>
  <si>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</si>
  <si>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</si>
  <si>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</si>
  <si>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</si>
  <si>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</si>
  <si>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</si>
  <si>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</si>
  <si>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</si>
  <si>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</si>
  <si>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</si>
  <si>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</si>
  <si>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</si>
  <si>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</si>
  <si>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</si>
  <si>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</si>
  <si>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</si>
  <si>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</si>
  <si>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</si>
  <si>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</si>
  <si>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</si>
  <si>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</si>
  <si>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</si>
  <si>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</si>
  <si>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</si>
  <si>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</si>
  <si>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</si>
  <si>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</si>
  <si>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</si>
  <si>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</si>
  <si>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</si>
  <si>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</si>
  <si>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</si>
  <si>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</si>
  <si>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</si>
  <si>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</si>
  <si>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</si>
  <si>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</si>
  <si>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</si>
  <si>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</si>
  <si>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</si>
  <si>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</si>
  <si>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</si>
  <si>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</si>
  <si>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</si>
  <si>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</si>
  <si>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</si>
  <si>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</si>
  <si>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</si>
  <si>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</si>
  <si>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</si>
  <si>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</si>
  <si>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</si>
  <si>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</si>
  <si>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</si>
  <si>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</si>
  <si>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</si>
  <si>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</si>
  <si>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</si>
  <si>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</si>
  <si>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</si>
  <si>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</si>
  <si>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</si>
  <si>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</si>
  <si>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</si>
  <si>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</si>
  <si>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</si>
  <si>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</si>
  <si>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</si>
  <si>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</si>
  <si>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</si>
  <si>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</si>
  <si>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</si>
  <si>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</si>
  <si>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</si>
  <si>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</si>
  <si>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</si>
  <si>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</si>
  <si>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</si>
  <si>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</si>
  <si>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</si>
  <si>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</si>
  <si>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</si>
  <si>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</si>
  <si>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</si>
  <si>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</si>
  <si>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</si>
  <si>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</si>
  <si>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</si>
  <si>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</si>
  <si>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</si>
  <si>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</si>
  <si>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</si>
  <si>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</si>
  <si>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</si>
  <si>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</si>
  <si>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</si>
  <si>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</si>
  <si>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</si>
  <si>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</si>
  <si>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</si>
  <si>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</si>
  <si>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</si>
  <si>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</si>
  <si>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</si>
  <si>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</si>
  <si>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</si>
  <si>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</si>
  <si>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</si>
  <si>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</si>
  <si>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</si>
  <si>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</si>
  <si>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</si>
  <si>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</si>
  <si>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</si>
  <si>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</si>
  <si>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</si>
  <si>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</si>
  <si>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</si>
  <si>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</si>
  <si>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</si>
  <si>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</si>
  <si>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</si>
  <si>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</si>
  <si>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</si>
  <si>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</si>
  <si>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</si>
  <si>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</si>
  <si>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</si>
  <si>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</si>
  <si>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</si>
  <si>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</si>
  <si>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</si>
  <si>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</si>
  <si>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</si>
  <si>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</si>
  <si>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</si>
  <si>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</si>
  <si>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</si>
  <si>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</si>
  <si>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</si>
  <si>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</si>
  <si>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</si>
  <si>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</si>
  <si>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</si>
  <si>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</si>
  <si>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</si>
  <si>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</si>
  <si>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</si>
  <si>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</si>
  <si>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</si>
  <si>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</si>
  <si>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</si>
  <si>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</si>
  <si>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</si>
  <si>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</si>
  <si>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</si>
  <si>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</si>
  <si>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</si>
  <si>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</si>
  <si>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</si>
  <si>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</si>
  <si>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</si>
  <si>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</si>
  <si>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</si>
  <si>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</si>
  <si>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</si>
  <si>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</si>
  <si>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</si>
  <si>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</si>
  <si>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</si>
  <si>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</si>
  <si>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</si>
  <si>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</si>
  <si>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</si>
  <si>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</si>
  <si>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</si>
  <si>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</si>
  <si>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</si>
  <si>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</si>
  <si>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</si>
  <si>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</si>
  <si>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</si>
  <si>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</si>
  <si>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</si>
  <si>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</si>
  <si>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</si>
  <si>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</si>
  <si>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</si>
  <si>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</si>
  <si>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</si>
  <si>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</si>
  <si>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</si>
  <si>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</si>
  <si>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</si>
  <si>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</si>
  <si>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</si>
  <si>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</si>
  <si>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</si>
  <si>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</si>
  <si>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</si>
  <si>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</si>
  <si>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</si>
  <si>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</si>
  <si>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</si>
  <si>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</si>
  <si>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</si>
  <si>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</si>
  <si>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</si>
  <si>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</si>
  <si>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</si>
  <si>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</si>
  <si>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</si>
  <si>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</si>
  <si>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</si>
  <si>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</si>
  <si>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</si>
  <si>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</si>
  <si>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</si>
  <si>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</si>
  <si>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</si>
  <si>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</si>
  <si>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</si>
  <si>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</si>
  <si>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</si>
  <si>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</si>
  <si>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</si>
  <si>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</si>
  <si>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</si>
  <si>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</si>
  <si>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</si>
  <si>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</si>
  <si>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</si>
  <si>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</si>
  <si>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</si>
  <si>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</si>
  <si>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</si>
  <si>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</si>
  <si>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</si>
  <si>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</si>
  <si>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</si>
  <si>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</si>
  <si>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</si>
  <si>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</si>
  <si>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</si>
  <si>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</si>
  <si>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</si>
  <si>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</si>
  <si>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</si>
  <si>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</si>
  <si>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</si>
  <si>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</si>
  <si>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</si>
  <si>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</si>
  <si>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</si>
  <si>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</si>
  <si>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</si>
  <si>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</si>
  <si>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</si>
  <si>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</si>
  <si>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</si>
  <si>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</si>
  <si>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</si>
  <si>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</si>
  <si>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</si>
  <si>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</si>
  <si>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</si>
  <si>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</si>
  <si>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</si>
  <si>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</si>
  <si>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</si>
  <si>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</si>
  <si>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</si>
  <si>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</si>
  <si>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</si>
  <si>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</si>
  <si>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</si>
  <si>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</si>
  <si>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</si>
  <si>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</si>
  <si>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</si>
  <si>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</si>
  <si>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</si>
  <si>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</si>
  <si>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</si>
  <si>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</si>
  <si>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</si>
  <si>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</si>
  <si>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</si>
  <si>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</si>
  <si>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</si>
  <si>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</si>
  <si>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</si>
  <si>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</si>
  <si>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</si>
  <si>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</si>
  <si>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</si>
  <si>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</si>
  <si>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</si>
  <si>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</si>
  <si>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</si>
  <si>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</si>
  <si>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</si>
  <si>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</si>
  <si>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</si>
  <si>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</si>
  <si>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</si>
  <si>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</si>
  <si>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</si>
  <si>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</si>
  <si>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</si>
  <si>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</si>
  <si>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</si>
  <si>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</si>
  <si>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</si>
  <si>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</si>
  <si>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</si>
  <si>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</si>
  <si>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</si>
  <si>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</si>
  <si>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</si>
  <si>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</si>
  <si>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</si>
  <si>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</si>
  <si>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</si>
  <si>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</si>
  <si>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</si>
  <si>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</si>
  <si>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</si>
  <si>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</si>
  <si>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</si>
  <si>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</si>
  <si>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</si>
  <si>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</si>
  <si>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</si>
  <si>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</si>
  <si>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</si>
  <si>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</si>
  <si>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</si>
  <si>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</si>
  <si>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</si>
  <si>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</si>
  <si>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</si>
  <si>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</si>
  <si>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</si>
  <si>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</si>
  <si>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</si>
  <si>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</si>
  <si>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</si>
  <si>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</si>
  <si>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</si>
  <si>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</si>
  <si>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</si>
  <si>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</si>
  <si>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</si>
  <si>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</si>
  <si>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</si>
  <si>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</si>
  <si>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</si>
  <si>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</si>
  <si>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</si>
  <si>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</si>
  <si>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</si>
  <si>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</si>
  <si>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</si>
  <si>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</si>
  <si>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</si>
  <si>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</si>
  <si>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</si>
  <si>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</si>
  <si>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</si>
  <si>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</si>
  <si>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</si>
  <si>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</si>
  <si>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</si>
  <si>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</si>
  <si>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</si>
  <si>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</si>
  <si>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</si>
  <si>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</si>
  <si>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</si>
  <si>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</si>
  <si>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</si>
  <si>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</si>
  <si>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</si>
  <si>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</si>
  <si>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</si>
  <si>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</si>
  <si>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</si>
  <si>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</si>
  <si>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</si>
  <si>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</si>
  <si>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</si>
  <si>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</si>
  <si>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</si>
  <si>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</si>
  <si>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</si>
  <si>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</si>
  <si>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</si>
  <si>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</si>
  <si>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</si>
  <si>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</si>
  <si>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</si>
  <si>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</si>
  <si>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</si>
  <si>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</si>
  <si>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</si>
  <si>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</si>
  <si>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</si>
  <si>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</si>
  <si>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</si>
  <si>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</si>
  <si>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</si>
  <si>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</si>
  <si>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</si>
  <si>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</si>
  <si>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</si>
  <si>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</si>
  <si>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</si>
  <si>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</si>
  <si>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</si>
  <si>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</si>
  <si>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</si>
  <si>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</si>
  <si>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</si>
  <si>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</si>
  <si>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</si>
  <si>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</si>
  <si>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</si>
  <si>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</si>
  <si>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</si>
  <si>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</si>
  <si>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</si>
  <si>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</si>
  <si>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</si>
  <si>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</si>
  <si>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</si>
  <si>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</si>
  <si>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</si>
  <si>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</si>
  <si>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</si>
  <si>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</si>
  <si>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</si>
  <si>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</si>
  <si>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</si>
  <si>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</si>
  <si>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</si>
  <si>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</si>
  <si>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</si>
  <si>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</si>
  <si>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</si>
  <si>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</si>
  <si>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</si>
  <si>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</si>
  <si>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</si>
  <si>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</si>
  <si>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</si>
  <si>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</si>
  <si>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</si>
  <si>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</si>
  <si>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</si>
  <si>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</si>
  <si>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</si>
  <si>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</si>
  <si>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</si>
  <si>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</si>
  <si>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</si>
  <si>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</si>
  <si>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</si>
  <si>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</si>
  <si>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</si>
  <si>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</si>
  <si>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</si>
  <si>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</si>
  <si>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</si>
  <si>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</si>
  <si>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</si>
  <si>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</si>
  <si>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</si>
  <si>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</si>
  <si>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</si>
  <si>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</si>
  <si>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</si>
  <si>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</si>
  <si>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</si>
  <si>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</si>
  <si>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</si>
  <si>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</si>
  <si>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</si>
  <si>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</si>
  <si>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</si>
  <si>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</si>
  <si>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</si>
  <si>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</si>
  <si>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</si>
  <si>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</si>
  <si>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</si>
  <si>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</si>
  <si>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</si>
  <si>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</si>
  <si>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</si>
  <si>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</si>
  <si>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</si>
  <si>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</si>
  <si>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</si>
  <si>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</si>
  <si>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</si>
  <si>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</si>
  <si>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</si>
  <si>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</si>
  <si>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</si>
  <si>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</si>
  <si>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</si>
  <si>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</si>
  <si>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</si>
  <si>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</si>
  <si>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</si>
  <si>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</si>
  <si>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</si>
  <si>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</si>
  <si>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</si>
  <si>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</si>
  <si>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</si>
  <si>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</si>
  <si>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</si>
  <si>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</si>
  <si>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</si>
  <si>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</si>
  <si>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</si>
  <si>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</si>
  <si>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</si>
  <si>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</si>
  <si>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</si>
  <si>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</si>
  <si>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</si>
  <si>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</si>
  <si>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</si>
  <si>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</si>
  <si>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</si>
  <si>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</si>
  <si>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</si>
  <si>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</si>
  <si>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</si>
  <si>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</si>
  <si>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</si>
  <si>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</si>
  <si>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</si>
  <si>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</si>
  <si>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</si>
  <si>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</si>
  <si>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</si>
  <si>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</si>
  <si>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</si>
  <si>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</si>
  <si>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</si>
  <si>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</si>
  <si>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</si>
  <si>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</si>
  <si>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</si>
  <si>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</si>
  <si>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</si>
  <si>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</si>
  <si>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</si>
  <si>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</si>
  <si>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</si>
  <si>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</si>
  <si>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</si>
  <si>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</si>
  <si>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</si>
  <si>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</si>
  <si>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</si>
  <si>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</si>
  <si>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</si>
  <si>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</si>
  <si>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</si>
  <si>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</si>
  <si>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</si>
  <si>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</si>
  <si>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</si>
  <si>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</si>
  <si>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</si>
  <si>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</si>
  <si>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</si>
  <si>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</si>
  <si>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</si>
  <si>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</si>
  <si>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</si>
  <si>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</si>
  <si>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</si>
  <si>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</si>
  <si>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</si>
  <si>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</si>
  <si>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</si>
  <si>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</si>
  <si>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</si>
  <si>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</si>
  <si>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</si>
  <si>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</si>
  <si>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</si>
  <si>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</si>
  <si>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</si>
  <si>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</si>
  <si>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</si>
  <si>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</si>
  <si>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</si>
  <si>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</si>
  <si>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</si>
  <si>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</si>
  <si>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</si>
  <si>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</si>
  <si>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</si>
  <si>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</si>
  <si>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</si>
  <si>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</si>
  <si>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</si>
  <si>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</si>
  <si>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</si>
  <si>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</si>
  <si>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</si>
  <si>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</si>
  <si>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</si>
  <si>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</si>
  <si>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</si>
  <si>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</si>
  <si>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</si>
  <si>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</si>
  <si>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</si>
  <si>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</si>
  <si>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</si>
  <si>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</si>
  <si>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</si>
  <si>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</si>
  <si>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</si>
  <si>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</si>
  <si>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</si>
  <si>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</si>
  <si>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</si>
  <si>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</si>
  <si>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</si>
  <si>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</si>
  <si>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</si>
  <si>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</si>
  <si>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</si>
  <si>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</si>
  <si>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</si>
  <si>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</si>
  <si>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</si>
  <si>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</si>
  <si>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</si>
  <si>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</si>
  <si>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</si>
  <si>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</si>
  <si>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</si>
  <si>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</si>
  <si>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</si>
  <si>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</si>
  <si>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</si>
  <si>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</si>
  <si>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</si>
  <si>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</si>
  <si>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</si>
  <si>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</si>
  <si>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</si>
  <si>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</si>
  <si>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</si>
  <si>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</si>
  <si>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</si>
  <si>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</si>
  <si>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</si>
  <si>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</si>
  <si>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</si>
  <si>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</si>
  <si>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</si>
  <si>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</si>
  <si>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</si>
  <si>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</si>
  <si>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</si>
  <si>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</si>
  <si>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</si>
  <si>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</si>
  <si>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</si>
  <si>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</si>
  <si>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</si>
  <si>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</si>
  <si>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</si>
  <si>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</si>
  <si>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</si>
  <si>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</si>
  <si>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</si>
  <si>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</si>
  <si>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</si>
  <si>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</si>
  <si>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</si>
  <si>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</si>
  <si>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</si>
  <si>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</si>
  <si>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</si>
  <si>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</si>
  <si>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</si>
  <si>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</si>
  <si>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</si>
  <si>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</si>
  <si>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</si>
  <si>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</si>
  <si>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</si>
  <si>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</si>
  <si>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</si>
  <si>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</si>
  <si>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</si>
  <si>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</si>
  <si>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</si>
  <si>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</si>
  <si>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</si>
  <si>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</si>
  <si>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</si>
  <si>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</si>
  <si>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</si>
  <si>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</si>
  <si>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</si>
  <si>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</si>
  <si>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</si>
  <si>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</si>
  <si>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</si>
  <si>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</si>
  <si>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</si>
  <si>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</si>
  <si>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</si>
  <si>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</si>
  <si>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</si>
  <si>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</si>
  <si>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</si>
  <si>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</si>
  <si>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</si>
  <si>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</si>
  <si>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</si>
  <si>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</si>
  <si>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</si>
  <si>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</si>
  <si>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</si>
  <si>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</si>
  <si>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</si>
  <si>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</si>
  <si>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</si>
  <si>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</si>
  <si>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</si>
  <si>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</si>
  <si>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</si>
  <si>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</si>
  <si>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</si>
  <si>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</si>
  <si>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</si>
  <si>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</si>
  <si>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</si>
  <si>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</si>
  <si>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</si>
  <si>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</si>
  <si>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</si>
  <si>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</si>
  <si>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</si>
  <si>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</si>
  <si>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</si>
  <si>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</si>
  <si>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</si>
  <si>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</si>
  <si>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</si>
  <si>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</si>
  <si>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</si>
  <si>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</si>
  <si>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</si>
  <si>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</si>
  <si>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</si>
  <si>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</si>
  <si>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</si>
  <si>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</si>
  <si>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</si>
  <si>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</si>
  <si>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</si>
  <si>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</si>
  <si>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</si>
  <si>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</si>
  <si>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</si>
  <si>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</si>
  <si>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</si>
  <si>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</si>
  <si>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</si>
  <si>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</si>
  <si>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</si>
  <si>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</si>
  <si>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</si>
  <si>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</si>
  <si>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</si>
  <si>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</si>
  <si>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</si>
  <si>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</si>
  <si>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</si>
  <si>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</si>
  <si>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</si>
  <si>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</si>
  <si>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</si>
  <si>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</si>
  <si>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</si>
  <si>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</si>
  <si>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</si>
  <si>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</si>
  <si>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</si>
  <si>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</si>
  <si>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</si>
  <si>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</si>
  <si>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</si>
  <si>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</si>
  <si>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</si>
  <si>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</si>
  <si>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</si>
  <si>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</si>
  <si>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</si>
  <si>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</si>
  <si>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</si>
  <si>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</si>
  <si>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</si>
  <si>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</si>
  <si>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</si>
  <si>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</si>
  <si>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</si>
  <si>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</si>
  <si>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</si>
  <si>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</si>
  <si>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</si>
  <si>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</si>
  <si>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</si>
  <si>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</si>
  <si>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</si>
  <si>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</si>
  <si>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</si>
  <si>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</si>
  <si>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</si>
  <si>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</si>
  <si>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</si>
  <si>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</si>
  <si>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</si>
  <si>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</si>
  <si>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</si>
  <si>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</si>
  <si>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</si>
  <si>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</si>
  <si>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</si>
  <si>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</si>
  <si>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</si>
  <si>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</si>
  <si>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</si>
  <si>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</si>
  <si>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</si>
  <si>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</si>
  <si>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</si>
  <si>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</si>
  <si>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</si>
  <si>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</si>
  <si>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</si>
  <si>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</si>
  <si>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</si>
  <si>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</si>
  <si>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</si>
  <si>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</si>
  <si>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</si>
  <si>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</si>
  <si>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</si>
  <si>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</si>
  <si>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</si>
  <si>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</si>
  <si>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</si>
  <si>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</si>
  <si>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</si>
  <si>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</si>
  <si>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</si>
  <si>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</si>
  <si>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</si>
  <si>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</si>
  <si>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</si>
  <si>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</si>
  <si>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</si>
  <si>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</si>
  <si>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</si>
  <si>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</si>
  <si>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</si>
  <si>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</si>
  <si>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</si>
  <si>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</si>
  <si>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</si>
  <si>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</si>
  <si>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</si>
  <si>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</si>
  <si>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</si>
  <si>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</si>
  <si>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</si>
  <si>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</si>
  <si>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</si>
  <si>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</si>
  <si>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</si>
  <si>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</si>
  <si>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</si>
  <si>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</si>
  <si>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</si>
  <si>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</si>
  <si>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</si>
  <si>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</si>
  <si>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</si>
  <si>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</si>
  <si>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</si>
  <si>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</si>
  <si>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</si>
  <si>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</si>
  <si>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</si>
  <si>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</si>
  <si>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</si>
  <si>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</si>
  <si>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</si>
  <si>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</si>
  <si>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</si>
  <si>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</si>
  <si>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</si>
  <si>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</si>
  <si>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</si>
  <si>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</si>
  <si>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</si>
  <si>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</si>
  <si>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</si>
  <si>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</si>
  <si>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</si>
  <si>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</si>
  <si>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</si>
  <si>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</si>
  <si>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</si>
  <si>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</si>
  <si>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</si>
  <si>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</si>
  <si>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</si>
  <si>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</si>
  <si>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</si>
  <si>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</si>
  <si>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</si>
  <si>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</si>
  <si>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</si>
  <si>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</si>
  <si>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</si>
  <si>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</si>
  <si>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</si>
  <si>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</si>
  <si>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</si>
  <si>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</si>
  <si>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</si>
  <si>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</si>
  <si>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</si>
  <si>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</si>
  <si>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</si>
  <si>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</si>
  <si>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</si>
  <si>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</si>
  <si>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</si>
  <si>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</si>
  <si>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</si>
  <si>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</si>
  <si>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</si>
  <si>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</si>
  <si>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</si>
  <si>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</si>
  <si>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</si>
  <si>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</si>
  <si>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</si>
  <si>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</si>
  <si>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</si>
  <si>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</si>
  <si>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</si>
  <si>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</si>
  <si>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</si>
  <si>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</si>
  <si>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</si>
  <si>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</si>
  <si>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</si>
  <si>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</si>
  <si>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</si>
  <si>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</si>
  <si>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</si>
  <si>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</si>
  <si>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</si>
  <si>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</si>
  <si>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</si>
  <si>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</si>
  <si>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</si>
  <si>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</si>
  <si>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</si>
  <si>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</si>
  <si>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</si>
  <si>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</si>
  <si>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</si>
  <si>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</si>
  <si>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</si>
  <si>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</si>
  <si>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</si>
  <si>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</si>
  <si>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</si>
  <si>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</si>
  <si>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</si>
  <si>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</si>
  <si>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</si>
  <si>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</si>
  <si>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</si>
  <si>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</si>
  <si>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</si>
  <si>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</si>
  <si>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</si>
  <si>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</si>
  <si>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</si>
  <si>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</si>
  <si>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</si>
  <si>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</si>
  <si>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</si>
  <si>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</si>
  <si>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</si>
  <si>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</si>
  <si>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</si>
  <si>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</si>
  <si>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</si>
  <si>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</si>
  <si>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</si>
  <si>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</si>
  <si>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</si>
  <si>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</si>
  <si>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</si>
  <si>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</si>
  <si>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</si>
  <si>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</si>
  <si>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</si>
  <si>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</si>
  <si>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</si>
  <si>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</si>
  <si>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</si>
  <si>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</si>
  <si>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</si>
  <si>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</si>
  <si>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</si>
  <si>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</si>
  <si>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</si>
  <si>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</si>
  <si>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</si>
  <si>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</si>
  <si>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</si>
  <si>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</si>
  <si>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</si>
  <si>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</si>
  <si>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</si>
  <si>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</si>
  <si>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</si>
  <si>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</si>
  <si>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</si>
  <si>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</si>
  <si>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</si>
  <si>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</si>
  <si>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</si>
  <si>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</si>
  <si>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</si>
  <si>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</si>
  <si>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</si>
  <si>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</si>
  <si>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</si>
  <si>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</si>
  <si>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</si>
  <si>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</si>
  <si>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</si>
  <si>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</si>
  <si>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</si>
  <si>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</si>
  <si>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</si>
  <si>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</si>
  <si>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</si>
  <si>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</si>
  <si>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</si>
  <si>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</si>
  <si>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</si>
  <si>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</si>
  <si>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</si>
  <si>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</si>
  <si>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</si>
  <si>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</si>
  <si>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</si>
  <si>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</si>
  <si>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</si>
  <si>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</si>
  <si>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</si>
  <si>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</si>
  <si>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</si>
  <si>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</si>
  <si>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</si>
  <si>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</si>
  <si>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</si>
  <si>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</si>
  <si>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</si>
  <si>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</si>
  <si>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</si>
  <si>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</si>
  <si>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</si>
  <si>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</si>
  <si>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</si>
  <si>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</si>
  <si>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</si>
  <si>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</si>
  <si>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</si>
  <si>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</si>
  <si>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</si>
  <si>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</si>
  <si>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</si>
  <si>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</si>
  <si>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</si>
  <si>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</si>
  <si>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</si>
  <si>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</si>
  <si>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</si>
  <si>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</si>
  <si>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</si>
  <si>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</si>
  <si>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</si>
  <si>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</si>
  <si>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</si>
  <si>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</si>
  <si>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</si>
  <si>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</si>
  <si>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</si>
  <si>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</si>
  <si>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</si>
  <si>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</si>
  <si>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</si>
  <si>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</si>
  <si>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</si>
  <si>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</si>
  <si>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</si>
  <si>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</si>
  <si>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</si>
  <si>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</si>
  <si>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</si>
  <si>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</si>
  <si>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</si>
  <si>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</si>
  <si>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</si>
  <si>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</si>
  <si>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</si>
  <si>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</si>
  <si>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</si>
  <si>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</si>
  <si>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</si>
  <si>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</si>
  <si>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</si>
  <si>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</si>
  <si>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</si>
  <si>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</si>
  <si>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</si>
  <si>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</si>
  <si>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</si>
  <si>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</si>
  <si>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</si>
  <si>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</si>
  <si>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</si>
  <si>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</si>
  <si>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</si>
  <si>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</si>
  <si>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</si>
  <si>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</si>
  <si>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</si>
  <si>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</si>
  <si>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</si>
  <si>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</si>
  <si>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</si>
  <si>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</si>
  <si>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</si>
  <si>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</si>
  <si>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</si>
  <si>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</si>
  <si>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</si>
  <si>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</si>
  <si>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</si>
  <si>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</si>
  <si>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</si>
  <si>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</si>
  <si>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</si>
  <si>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</si>
  <si>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</si>
  <si>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</si>
  <si>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</si>
  <si>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</si>
  <si>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</si>
  <si>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</si>
  <si>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</si>
  <si>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</si>
  <si>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</si>
  <si>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</si>
  <si>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</si>
  <si>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</si>
  <si>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</si>
  <si>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</si>
  <si>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</si>
  <si>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</si>
  <si>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</si>
  <si>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</si>
  <si>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</si>
  <si>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</si>
  <si>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</si>
  <si>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</si>
  <si>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</si>
  <si>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</si>
  <si>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</si>
  <si>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</si>
  <si>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</si>
  <si>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</si>
  <si>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</si>
  <si>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</si>
  <si>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</si>
  <si>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</si>
  <si>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</si>
  <si>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</si>
  <si>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</si>
  <si>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</si>
  <si>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</si>
  <si>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</si>
  <si>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</si>
  <si>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</si>
  <si>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</si>
  <si>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</si>
  <si>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</si>
  <si>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</si>
  <si>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</si>
  <si>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</si>
  <si>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</si>
  <si>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</si>
  <si>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</si>
  <si>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</si>
  <si>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</si>
  <si>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</si>
  <si>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</si>
  <si>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</si>
  <si>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</si>
  <si>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</si>
  <si>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</si>
  <si>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</si>
  <si>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</si>
  <si>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</si>
  <si>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</si>
  <si>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</si>
  <si>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</si>
  <si>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</si>
  <si>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</si>
  <si>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</si>
  <si>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</si>
  <si>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</si>
  <si>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</si>
  <si>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</si>
  <si>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</si>
  <si>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</si>
  <si>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</si>
  <si>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</si>
  <si>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</si>
  <si>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</si>
  <si>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</si>
  <si>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</si>
  <si>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</si>
  <si>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</si>
  <si>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</si>
  <si>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</si>
  <si>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</si>
  <si>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</si>
  <si>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</si>
  <si>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</si>
  <si>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</si>
  <si>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</si>
  <si>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</si>
  <si>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</si>
  <si>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</si>
  <si>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</si>
  <si>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</si>
  <si>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</si>
  <si>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</si>
  <si>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</si>
  <si>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</si>
  <si>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</si>
  <si>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</si>
  <si>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</si>
  <si>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</si>
  <si>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</si>
  <si>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</si>
  <si>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</si>
  <si>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</si>
  <si>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</si>
  <si>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</si>
  <si>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</si>
  <si>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</si>
  <si>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</si>
  <si>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</si>
  <si>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</si>
  <si>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</si>
  <si>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</si>
  <si>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</si>
  <si>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</si>
  <si>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</si>
  <si>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</si>
  <si>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</si>
  <si>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</si>
  <si>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</si>
  <si>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</si>
  <si>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</si>
  <si>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</si>
  <si>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</si>
  <si>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</si>
  <si>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</si>
  <si>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</si>
  <si>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</si>
  <si>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</si>
  <si>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</si>
  <si>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</si>
  <si>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</si>
  <si>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</si>
  <si>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</si>
  <si>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</si>
  <si>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</si>
  <si>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</si>
  <si>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</si>
  <si>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</si>
  <si>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</si>
  <si>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</si>
  <si>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</si>
  <si>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</si>
  <si>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</si>
  <si>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</si>
  <si>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</si>
  <si>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</si>
  <si>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</si>
  <si>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</si>
  <si>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</si>
  <si>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</si>
  <si>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</si>
  <si>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</si>
  <si>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</si>
  <si>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</si>
  <si>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</si>
  <si>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</si>
  <si>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</si>
  <si>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</si>
  <si>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</si>
  <si>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</si>
  <si>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</si>
  <si>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</si>
  <si>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</si>
  <si>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</si>
  <si>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</si>
  <si>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</si>
  <si>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</si>
  <si>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</si>
  <si>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</si>
  <si>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</si>
  <si>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</si>
  <si>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</si>
  <si>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</si>
  <si>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</si>
  <si>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</si>
  <si>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</si>
  <si>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</si>
  <si>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</si>
  <si>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</si>
  <si>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</si>
  <si>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</si>
  <si>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</si>
  <si>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</si>
  <si>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</si>
  <si>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</si>
  <si>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</si>
  <si>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</si>
  <si>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</si>
  <si>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</si>
  <si>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</si>
  <si>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</si>
  <si>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</si>
  <si>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</si>
  <si>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</si>
  <si>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</si>
  <si>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</si>
  <si>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</si>
  <si>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</si>
  <si>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</si>
  <si>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</si>
  <si>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</si>
  <si>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</si>
  <si>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</si>
  <si>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</si>
  <si>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</si>
  <si>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</si>
  <si>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</si>
  <si>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</si>
  <si>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</si>
  <si>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</si>
  <si>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</si>
  <si>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</si>
  <si>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</si>
  <si>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</si>
  <si>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</si>
  <si>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</si>
  <si>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</si>
  <si>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</si>
  <si>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</si>
  <si>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</si>
  <si>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</si>
  <si>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</si>
  <si>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</si>
  <si>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</si>
  <si>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</si>
  <si>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</si>
  <si>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</si>
  <si>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</si>
  <si>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</si>
  <si>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</si>
  <si>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</si>
  <si>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</si>
  <si>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</si>
  <si>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</si>
  <si>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</si>
  <si>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</si>
  <si>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</si>
  <si>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</si>
  <si>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</si>
  <si>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</si>
  <si>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</si>
  <si>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</si>
  <si>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</si>
  <si>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</si>
  <si>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</si>
  <si>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</si>
  <si>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</si>
  <si>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</si>
  <si>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</si>
  <si>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</si>
  <si>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</si>
  <si>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</si>
  <si>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</si>
  <si>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</si>
  <si>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</si>
  <si>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</si>
  <si>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</si>
  <si>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</si>
  <si>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</si>
  <si>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</si>
  <si>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</si>
  <si>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</si>
  <si>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</si>
  <si>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</si>
  <si>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</si>
  <si>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</si>
  <si>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</si>
  <si>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</si>
  <si>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</si>
  <si>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</si>
  <si>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</si>
  <si>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</si>
  <si>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</si>
  <si>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</si>
  <si>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</si>
  <si>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</si>
  <si>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</si>
  <si>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</si>
  <si>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</si>
  <si>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</si>
  <si>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</si>
  <si>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</si>
  <si>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</si>
  <si>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</si>
  <si>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</si>
  <si>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</si>
  <si>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</si>
  <si>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</si>
  <si>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</si>
  <si>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</si>
  <si>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</si>
  <si>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</si>
  <si>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</si>
  <si>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</si>
  <si>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</si>
  <si>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</si>
  <si>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</si>
  <si>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</si>
  <si>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</si>
  <si>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</si>
  <si>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</si>
  <si>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</si>
  <si>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</si>
  <si>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</si>
  <si>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</si>
  <si>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</si>
  <si>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</si>
  <si>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</si>
  <si>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</si>
  <si>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</si>
  <si>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</si>
  <si>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</si>
  <si>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</si>
  <si>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</si>
  <si>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</si>
  <si>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</si>
  <si>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</si>
  <si>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</si>
  <si>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</si>
  <si>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</si>
  <si>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</si>
  <si>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</si>
  <si>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</si>
  <si>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</si>
  <si>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</si>
  <si>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</si>
  <si>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</si>
  <si>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</si>
  <si>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</si>
  <si>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</si>
  <si>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</si>
  <si>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</si>
  <si>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</si>
  <si>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</si>
  <si>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</si>
  <si>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</si>
  <si>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</si>
  <si>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</si>
  <si>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</si>
  <si>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</si>
  <si>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</si>
  <si>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</si>
  <si>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</si>
  <si>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</si>
  <si>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</si>
  <si>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</si>
  <si>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</si>
  <si>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</si>
  <si>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</si>
  <si>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</si>
  <si>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</si>
  <si>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</si>
  <si>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</si>
  <si>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</si>
  <si>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</si>
  <si>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</si>
  <si>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</si>
  <si>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</si>
  <si>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</si>
  <si>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</si>
  <si>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</si>
  <si>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</si>
  <si>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</si>
  <si>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</si>
  <si>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</si>
  <si>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</si>
  <si>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</si>
  <si>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</si>
  <si>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</si>
  <si>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</si>
  <si>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</si>
  <si>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</si>
  <si>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</si>
  <si>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</si>
  <si>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</si>
  <si>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</si>
  <si>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</si>
  <si>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</si>
  <si>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</si>
  <si>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</si>
  <si>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</si>
  <si>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</si>
  <si>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</si>
  <si>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</si>
  <si>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</si>
  <si>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</si>
  <si>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</si>
  <si>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</si>
  <si>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</si>
  <si>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</si>
  <si>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</si>
  <si>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</si>
  <si>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</si>
  <si>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</si>
  <si>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</si>
  <si>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</si>
  <si>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</si>
  <si>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</si>
  <si>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</si>
  <si>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</si>
  <si>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</si>
  <si>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</si>
  <si>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</si>
  <si>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</si>
  <si>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</si>
  <si>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</si>
  <si>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</si>
  <si>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</si>
  <si>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</si>
  <si>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</si>
  <si>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</si>
  <si>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</si>
  <si>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</si>
  <si>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</si>
  <si>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</si>
  <si>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</si>
  <si>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</si>
  <si>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</si>
  <si>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</si>
  <si>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</si>
  <si>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</si>
  <si>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</si>
  <si>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</si>
  <si>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</si>
  <si>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</si>
  <si>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</si>
  <si>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</si>
  <si>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</si>
  <si>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</si>
  <si>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</si>
  <si>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</si>
  <si>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</si>
  <si>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</si>
  <si>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</si>
  <si>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</si>
  <si>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</si>
  <si>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</si>
  <si>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</si>
  <si>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</si>
  <si>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</si>
  <si>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</si>
  <si>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</si>
  <si>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</si>
  <si>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</si>
  <si>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</si>
  <si>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</si>
  <si>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</si>
  <si>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</si>
  <si>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</si>
  <si>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</si>
  <si>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</si>
  <si>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</si>
  <si>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</si>
  <si>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</si>
  <si>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</si>
  <si>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</si>
  <si>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</si>
  <si>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</si>
  <si>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</si>
  <si>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</si>
  <si>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</si>
  <si>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</si>
  <si>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</si>
  <si>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</si>
  <si>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</si>
  <si>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</si>
  <si>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</si>
  <si>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</si>
  <si>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</si>
  <si>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</si>
  <si>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</si>
  <si>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</si>
  <si>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</si>
  <si>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</si>
  <si>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</si>
  <si>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</si>
  <si>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</si>
  <si>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</si>
  <si>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</si>
  <si>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</si>
  <si>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</si>
  <si>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</si>
  <si>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</si>
  <si>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</si>
  <si>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</si>
  <si>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</si>
  <si>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</si>
  <si>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</si>
  <si>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</si>
  <si>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</si>
  <si>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</si>
  <si>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</si>
  <si>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</si>
  <si>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</si>
  <si>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</si>
  <si>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</si>
  <si>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</si>
  <si>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</si>
  <si>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</si>
  <si>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</si>
  <si>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</si>
  <si>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</si>
  <si>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</si>
  <si>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</si>
  <si>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</si>
  <si>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</si>
  <si>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</si>
  <si>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</si>
  <si>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</si>
  <si>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</si>
  <si>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</si>
  <si>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</si>
  <si>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</si>
  <si>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</si>
  <si>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</si>
  <si>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</si>
  <si>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</si>
  <si>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</si>
  <si>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</si>
  <si>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</si>
  <si>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</si>
  <si>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</si>
  <si>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</si>
  <si>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</si>
  <si>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</si>
  <si>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</si>
  <si>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</si>
  <si>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</si>
  <si>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</si>
  <si>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</si>
  <si>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</si>
  <si>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</si>
  <si>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</si>
  <si>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</si>
  <si>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</si>
  <si>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</si>
  <si>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</si>
  <si>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</si>
  <si>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</si>
  <si>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</si>
  <si>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</si>
  <si>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</si>
  <si>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</si>
  <si>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</si>
  <si>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</si>
  <si>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</si>
  <si>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</si>
  <si>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</si>
  <si>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</si>
  <si>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</si>
  <si>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</si>
  <si>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</si>
  <si>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</si>
  <si>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</si>
  <si>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</si>
  <si>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</si>
  <si>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</si>
  <si>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</si>
  <si>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</si>
  <si>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</si>
  <si>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</si>
  <si>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</si>
  <si>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</si>
  <si>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</si>
  <si>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</si>
  <si>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</si>
  <si>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</si>
  <si>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</si>
  <si>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</si>
  <si>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</si>
  <si>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</si>
  <si>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</si>
  <si>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</si>
  <si>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</si>
  <si>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</si>
  <si>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</si>
  <si>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</si>
  <si>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</si>
  <si>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</si>
  <si>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</si>
  <si>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</si>
  <si>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</si>
  <si>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</si>
  <si>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</si>
  <si>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</si>
  <si>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</si>
  <si>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</si>
  <si>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</si>
  <si>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</si>
  <si>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</si>
  <si>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</si>
  <si>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</si>
  <si>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</si>
  <si>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</si>
  <si>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</si>
  <si>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</si>
  <si>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</si>
  <si>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</si>
  <si>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</si>
  <si>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</si>
  <si>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</si>
  <si>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</si>
  <si>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</si>
  <si>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</si>
  <si>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</si>
  <si>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</si>
  <si>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</si>
  <si>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</si>
  <si>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</si>
  <si>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</si>
  <si>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</si>
  <si>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</si>
  <si>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</si>
  <si>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</si>
  <si>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</si>
  <si>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</si>
  <si>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</si>
  <si>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</si>
  <si>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</si>
  <si>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</si>
  <si>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</si>
  <si>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</si>
  <si>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</si>
  <si>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</si>
  <si>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</si>
  <si>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</si>
  <si>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</si>
  <si>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</si>
  <si>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</si>
  <si>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</si>
  <si>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</si>
  <si>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</si>
  <si>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</si>
  <si>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</si>
  <si>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</si>
  <si>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</si>
  <si>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</si>
  <si>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</si>
  <si>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</si>
  <si>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</si>
  <si>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</si>
  <si>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</si>
  <si>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</si>
  <si>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</si>
  <si>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</si>
  <si>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</si>
  <si>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</si>
  <si>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</si>
  <si>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</si>
  <si>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</si>
  <si>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</si>
  <si>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</si>
  <si>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</si>
  <si>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</si>
  <si>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</si>
  <si>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</si>
  <si>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</si>
  <si>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</si>
  <si>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</si>
  <si>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</si>
  <si>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</si>
  <si>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</si>
  <si>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</si>
  <si>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</si>
  <si>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</si>
  <si>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</si>
  <si>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</si>
  <si>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</si>
  <si>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</si>
  <si>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</si>
  <si>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</si>
  <si>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</si>
  <si>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</si>
  <si>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</si>
  <si>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</si>
  <si>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</si>
  <si>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</si>
  <si>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</si>
  <si>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</si>
  <si>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</si>
  <si>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</si>
  <si>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</si>
  <si>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</si>
  <si>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</si>
  <si>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</si>
  <si>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</si>
  <si>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</si>
  <si>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</si>
  <si>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</si>
  <si>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</si>
  <si>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</si>
  <si>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</si>
  <si>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</si>
  <si>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</si>
  <si>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</si>
  <si>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</si>
  <si>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</si>
  <si>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</si>
  <si>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</si>
  <si>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</si>
  <si>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</si>
  <si>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</si>
  <si>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</si>
  <si>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</si>
  <si>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</si>
  <si>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</si>
  <si>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</si>
  <si>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</si>
  <si>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</si>
  <si>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</si>
  <si>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</si>
  <si>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</si>
  <si>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</si>
  <si>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</si>
  <si>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</si>
  <si>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</si>
  <si>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</si>
  <si>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</si>
  <si>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</si>
  <si>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</si>
  <si>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</si>
  <si>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</si>
  <si>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</si>
  <si>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</si>
  <si>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</si>
  <si>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</si>
  <si>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</si>
  <si>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</si>
  <si>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</si>
  <si>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</si>
  <si>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</si>
  <si>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</si>
  <si>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</si>
  <si>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</si>
  <si>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</si>
  <si>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</si>
  <si>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</si>
  <si>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</si>
  <si>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</si>
  <si>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</si>
  <si>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</si>
  <si>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</si>
  <si>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</si>
  <si>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</si>
  <si>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</si>
  <si>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</si>
  <si>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</si>
  <si>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</si>
  <si>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</si>
  <si>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</si>
  <si>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</si>
  <si>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</si>
  <si>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</si>
  <si>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</si>
  <si>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</si>
  <si>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</si>
  <si>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</si>
  <si>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</si>
  <si>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</si>
  <si>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</si>
  <si>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</si>
  <si>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</si>
  <si>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</si>
  <si>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</si>
  <si>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</si>
  <si>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</si>
  <si>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</si>
  <si>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</si>
  <si>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</si>
  <si>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</si>
  <si>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</si>
  <si>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</si>
  <si>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</si>
  <si>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</si>
  <si>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</si>
  <si>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</si>
  <si>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</si>
  <si>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</si>
  <si>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</si>
  <si>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</si>
  <si>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</si>
  <si>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</si>
  <si>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</si>
  <si>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</si>
  <si>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</si>
  <si>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</si>
  <si>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</si>
  <si>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</si>
  <si>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</si>
  <si>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</si>
  <si>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</si>
  <si>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</si>
  <si>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</si>
  <si>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</si>
  <si>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</si>
  <si>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</si>
  <si>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</si>
  <si>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</si>
  <si>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</si>
  <si>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</si>
  <si>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</si>
  <si>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</si>
  <si>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</si>
  <si>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</si>
  <si>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</si>
  <si>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</si>
  <si>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</si>
  <si>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</si>
  <si>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</si>
  <si>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</si>
  <si>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</si>
  <si>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</si>
  <si>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</si>
  <si>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</si>
  <si>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</si>
  <si>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</si>
  <si>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</si>
  <si>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</si>
  <si>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</si>
  <si>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</si>
  <si>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</si>
  <si>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</si>
  <si>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</si>
  <si>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</si>
  <si>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</si>
  <si>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</si>
  <si>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</si>
  <si>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</si>
  <si>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</si>
  <si>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</si>
  <si>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</si>
  <si>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</si>
  <si>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</si>
  <si>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</si>
  <si>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</si>
  <si>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</si>
  <si>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</si>
  <si>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</si>
  <si>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</si>
  <si>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</si>
  <si>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</si>
  <si>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</si>
  <si>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</si>
  <si>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</si>
  <si>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</si>
  <si>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</si>
  <si>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</si>
  <si>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</si>
  <si>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</si>
  <si>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</si>
  <si>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</si>
  <si>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</si>
  <si>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</si>
  <si>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</si>
  <si>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</si>
  <si>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</si>
  <si>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</si>
  <si>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</si>
  <si>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</si>
  <si>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</si>
  <si>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</si>
  <si>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</si>
  <si>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</si>
  <si>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</si>
  <si>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</si>
  <si>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</si>
  <si>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</si>
  <si>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</si>
  <si>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</si>
  <si>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</si>
  <si>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</si>
  <si>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</si>
  <si>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</si>
  <si>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</si>
  <si>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</si>
  <si>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</si>
  <si>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</si>
  <si>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</si>
  <si>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</si>
  <si>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</si>
  <si>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</si>
  <si>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</si>
  <si>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</si>
  <si>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</si>
  <si>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</si>
  <si>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</si>
  <si>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</si>
  <si>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</si>
  <si>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</si>
  <si>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</si>
  <si>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</si>
  <si>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</si>
  <si>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</si>
  <si>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</si>
  <si>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</si>
  <si>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</si>
  <si>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</si>
  <si>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</si>
  <si>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</si>
  <si>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</si>
  <si>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</si>
  <si>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</si>
  <si>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</si>
  <si>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</si>
  <si>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</si>
  <si>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</si>
  <si>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</si>
  <si>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</si>
  <si>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</si>
  <si>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</si>
  <si>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</si>
  <si>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</si>
  <si>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</si>
  <si>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</si>
  <si>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</si>
  <si>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</si>
  <si>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</si>
  <si>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</si>
  <si>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</si>
  <si>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</si>
  <si>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</si>
  <si>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</si>
  <si>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</si>
  <si>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</si>
  <si>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</si>
  <si>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</si>
  <si>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</si>
  <si>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</si>
  <si>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</si>
  <si>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</si>
  <si>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</si>
  <si>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</si>
  <si>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</si>
  <si>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</si>
  <si>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</si>
  <si>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</si>
  <si>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</si>
  <si>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</si>
  <si>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</si>
  <si>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</si>
  <si>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</si>
  <si>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</si>
  <si>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</si>
  <si>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</si>
  <si>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</si>
  <si>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</si>
  <si>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</si>
  <si>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</si>
  <si>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</si>
  <si>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</si>
  <si>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</si>
  <si>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</si>
  <si>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</si>
  <si>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</si>
  <si>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</si>
  <si>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</si>
  <si>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</si>
  <si>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</si>
  <si>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</si>
  <si>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</si>
  <si>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</si>
  <si>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</si>
  <si>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</si>
  <si>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</si>
  <si>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</si>
  <si>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</si>
  <si>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</si>
  <si>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</si>
  <si>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</si>
  <si>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</si>
  <si>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</si>
  <si>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</si>
  <si>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</si>
  <si>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</si>
  <si>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</si>
  <si>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</si>
  <si>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</si>
  <si>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</si>
  <si>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</si>
  <si>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</si>
  <si>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</si>
  <si>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</si>
  <si>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</si>
  <si>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</si>
  <si>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</si>
  <si>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</si>
  <si>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</si>
  <si>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</si>
  <si>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</si>
  <si>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</si>
  <si>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</si>
  <si>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</si>
  <si>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</si>
  <si>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</si>
  <si>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</si>
  <si>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</si>
  <si>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</si>
  <si>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</si>
  <si>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</si>
  <si>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</si>
  <si>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</si>
  <si>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</si>
  <si>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</si>
  <si>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</si>
  <si>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</si>
  <si>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</si>
  <si>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</si>
  <si>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</si>
  <si>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</si>
  <si>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</si>
  <si>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</si>
  <si>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</si>
  <si>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</si>
  <si>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</si>
  <si>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</si>
  <si>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</si>
  <si>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</si>
  <si>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</si>
  <si>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</si>
  <si>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</si>
  <si>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</si>
  <si>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</si>
  <si>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</si>
  <si>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</si>
  <si>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</si>
  <si>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</si>
  <si>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</si>
  <si>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</si>
  <si>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</si>
  <si>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</si>
  <si>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</si>
  <si>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</si>
  <si>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</si>
  <si>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</si>
  <si>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</si>
  <si>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</si>
  <si>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</si>
  <si>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</si>
  <si>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</si>
  <si>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</si>
  <si>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</si>
  <si>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</si>
  <si>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</si>
  <si>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</si>
  <si>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</si>
  <si>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</si>
  <si>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</si>
  <si>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</si>
  <si>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</si>
  <si>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</si>
  <si>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</si>
  <si>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</si>
  <si>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</si>
  <si>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</si>
  <si>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</si>
  <si>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</si>
  <si>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</si>
  <si>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</si>
  <si>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</si>
  <si>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</si>
  <si>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</si>
  <si>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</si>
  <si>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</si>
  <si>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</si>
  <si>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</si>
  <si>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</si>
  <si>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</si>
  <si>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</si>
  <si>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</si>
  <si>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</si>
  <si>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</si>
  <si>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</si>
  <si>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</si>
  <si>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</si>
  <si>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</si>
  <si>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</si>
  <si>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</si>
  <si>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</si>
  <si>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</si>
  <si>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</si>
  <si>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</si>
  <si>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</si>
  <si>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</si>
  <si>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</si>
  <si>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</si>
  <si>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</si>
  <si>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</si>
  <si>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</si>
  <si>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</si>
  <si>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</si>
  <si>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</si>
  <si>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</si>
  <si>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</si>
  <si>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</si>
  <si>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</si>
  <si>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</si>
  <si>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</si>
  <si>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</si>
  <si>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</si>
  <si>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</si>
  <si>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</si>
  <si>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</si>
  <si>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</si>
  <si>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 xml:space="preserve">Prestaciones o servicios dados por docentes sin vinculación o contrato que las ordene. Falta de control sobre la información dada a los profesores, relativas a vinculación,número de horas a prestar en proyecto y su remuneración. </t>
  </si>
  <si>
    <t xml:space="preserve">Subdireccion de personal </t>
  </si>
  <si>
    <t>La existencia de Servicios Académicos Remunerados se encuentra integrada en la normativa propia de la Universidad, y su implementación adecuada, sin duda puede ser provechosa para el desarrollo de algunos proyectos. Sin embargo, los lineamientos y procedimientos de vinculación y control de personal serán presentado por la Subdirección de Personal, mediante capacitaciones dos veecs al año, como dependencia encargada de la vinculación y contratación de docentes, y será dirigida a los directores de las unidades académicas y los coordinadores de proyecto, para que ellos, tengan totalmente claro el procedimiento de vinculación y su contenido, lo que a su vez permite que tales condiciones sean públicamente conocidas por los docentes.</t>
  </si>
  <si>
    <t xml:space="preserve">La causa identificada se encuentra sustentada en que, para el año 2018 y hasta el 30 de septiembre de 2019, ha sido base del 71.42% de los procesos iniciados en contra de la universidad, con un valor total de $49.449.916. Lo que indica que es la causa más recurrente, y que más actividad litigiosa ha generado. </t>
  </si>
  <si>
    <t># de funcionarios que asistieron a la capacitación 2020 - 2021</t>
  </si>
  <si>
    <t># de funcionarios convocados a las capacitaciones 2020 - 2021</t>
  </si>
  <si>
    <t># de capacitaciones realizadas</t>
  </si>
  <si>
    <t># de capacitaciones planeadas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</si>
</sst>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_-* #,##0_-;\-* #,##0_-;_-* &quot;-&quot;??_-;_-@_-"/>
  </numFmts>
  <fonts count="56">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6">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20" borderId="1" xfId="5" applyNumberFormat="1"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0-1E6B-4353-B39A-9D8DFAAD816B}"/>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CO"/>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CO"/>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CO"/>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CO"/>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CO"/>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CO"/>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CO"/>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CO"/>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CO"/>
        </a:p>
      </dgm:t>
    </dgm:pt>
  </dgm:ptLst>
  <dgm:cxnLst>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3A5758C0-4CD0-4465-AAAF-C22884CBDB12}" type="presOf" srcId="{065036F5-0B7F-4009-8520-0C3A3765BBE0}" destId="{19942756-18C7-4059-9D4E-9F2944CFD391}"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xmlns=""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xmlns=""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xmlns=""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xmlns=""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xmlns=""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xmlns=""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xmlns=""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xmlns=""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xmlns=""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xmlns=""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xmlns=""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xmlns=""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xmlns=""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xmlns=""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xmlns=""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xmlns=""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xmlns=""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xmlns=""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xmlns=""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xmlns=""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xmlns=""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xmlns=""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xmlns=""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xmlns=""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xmlns=""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xmlns=""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xmlns=""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xmlns=""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xmlns=""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xmlns=""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xmlns=""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xmlns=""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xmlns=""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xmlns=""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xmlns=""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xmlns=""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xmlns=""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xmlns=""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xmlns=""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xmlns=""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xmlns=""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xmlns=""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xmlns=""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xmlns=""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xmlns=""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xmlns=""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xmlns=""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xmlns=""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xmlns=""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xmlns=""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xmlns=""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xmlns=""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xmlns=""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xmlns=""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xmlns=""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xmlns=""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xmlns=""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xmlns=""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xmlns=""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xmlns=""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xmlns=""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xmlns=""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xmlns=""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xmlns=""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xmlns=""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xmlns=""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xmlns=""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xmlns=""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xmlns=""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xmlns=""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xmlns=""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xmlns=""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xmlns=""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xmlns=""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xmlns=""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xmlns=""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xmlns=""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xmlns=""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xmlns=""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xmlns=""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xmlns=""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xmlns=""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xmlns=""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xmlns=""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xmlns=""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xmlns=""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xmlns=""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xmlns=""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xmlns=""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xmlns=""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xmlns=""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xmlns=""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xmlns=""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xmlns=""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xmlns=""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xmlns=""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xmlns=""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xmlns=""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xmlns=""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xmlns=""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xmlns=""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xmlns=""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xmlns=""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xmlns=""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xmlns=""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xmlns=""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xmlns=""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xmlns=""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xmlns="" id="{98EDC9D2-DA44-4063-BAD0-4B390D020AC1}"/>
            </a:ext>
          </a:extLst>
        </xdr:cNvPr>
        <xdr:cNvGrpSpPr/>
      </xdr:nvGrpSpPr>
      <xdr:grpSpPr>
        <a:xfrm>
          <a:off x="5092700" y="6849529"/>
          <a:ext cx="2952749" cy="1718735"/>
          <a:chOff x="4940300" y="6460062"/>
          <a:chExt cx="2631016" cy="1718735"/>
        </a:xfrm>
      </xdr:grpSpPr>
      <xdr:sp macro="" textlink="">
        <xdr:nvSpPr>
          <xdr:cNvPr id="24" name="Rectángulo 23">
            <a:extLst>
              <a:ext uri="{FF2B5EF4-FFF2-40B4-BE49-F238E27FC236}">
                <a16:creationId xmlns:a16="http://schemas.microsoft.com/office/drawing/2014/main" xmlns=""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xmlns=""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xmlns="" id="{DC9A1094-F666-4851-8753-C3723547450C}"/>
            </a:ext>
          </a:extLst>
        </xdr:cNvPr>
        <xdr:cNvGrpSpPr/>
      </xdr:nvGrpSpPr>
      <xdr:grpSpPr>
        <a:xfrm>
          <a:off x="484717" y="6849529"/>
          <a:ext cx="2950632" cy="1718735"/>
          <a:chOff x="814917" y="6460062"/>
          <a:chExt cx="2628899" cy="1718735"/>
        </a:xfrm>
      </xdr:grpSpPr>
      <xdr:sp macro="" textlink="">
        <xdr:nvSpPr>
          <xdr:cNvPr id="23" name="Rectángulo 22">
            <a:extLst>
              <a:ext uri="{FF2B5EF4-FFF2-40B4-BE49-F238E27FC236}">
                <a16:creationId xmlns:a16="http://schemas.microsoft.com/office/drawing/2014/main" xmlns=""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xmlns=""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xmlns=""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xmlns=""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xmlns=""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xmlns=""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xmlns=""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xmlns=""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xmlns=""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xmlns=""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xmlns=""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xmlns=""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xmlns=""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xmlns=""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xmlns="" id="{700A2678-A840-426D-A101-EBA571CAF1B2}"/>
            </a:ext>
          </a:extLst>
        </xdr:cNvPr>
        <xdr:cNvGrpSpPr/>
      </xdr:nvGrpSpPr>
      <xdr:grpSpPr>
        <a:xfrm>
          <a:off x="488949" y="9630829"/>
          <a:ext cx="2946399" cy="1718735"/>
          <a:chOff x="755651" y="9241362"/>
          <a:chExt cx="2624666" cy="1718735"/>
        </a:xfrm>
      </xdr:grpSpPr>
      <xdr:sp macro="" textlink="">
        <xdr:nvSpPr>
          <xdr:cNvPr id="44" name="Rectángulo 43">
            <a:extLst>
              <a:ext uri="{FF2B5EF4-FFF2-40B4-BE49-F238E27FC236}">
                <a16:creationId xmlns:a16="http://schemas.microsoft.com/office/drawing/2014/main" xmlns=""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xmlns=""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xmlns="" id="{DB32A371-42BF-4A61-B1AB-02BB54F7B52E}"/>
            </a:ext>
          </a:extLst>
        </xdr:cNvPr>
        <xdr:cNvGrpSpPr/>
      </xdr:nvGrpSpPr>
      <xdr:grpSpPr>
        <a:xfrm>
          <a:off x="5092701" y="9630829"/>
          <a:ext cx="2946399" cy="1708152"/>
          <a:chOff x="4950884" y="9241362"/>
          <a:chExt cx="2624666" cy="1708152"/>
        </a:xfrm>
      </xdr:grpSpPr>
      <xdr:sp macro="" textlink="">
        <xdr:nvSpPr>
          <xdr:cNvPr id="48" name="Rectángulo 47">
            <a:extLst>
              <a:ext uri="{FF2B5EF4-FFF2-40B4-BE49-F238E27FC236}">
                <a16:creationId xmlns:a16="http://schemas.microsoft.com/office/drawing/2014/main" xmlns=""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xmlns=""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xmlns=""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xmlns=""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xmlns=""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xmlns=""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xmlns=""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xmlns=""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xmlns=""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xmlns=""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xmlns=""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xmlns=""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xmlns=""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xmlns=""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xmlns=""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xmlns=""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xmlns=""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xmlns=""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xmlns=""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xmlns=""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xmlns=""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xmlns=""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xmlns=""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xmlns=""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xmlns=""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xmlns=""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xmlns=""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xmlns=""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xmlns=""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xmlns=""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xmlns=""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xmlns=""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xmlns=""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xmlns=""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xmlns=""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xmlns=""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xmlns=""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xmlns=""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xmlns=""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xmlns=""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xmlns=""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xmlns=""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xmlns=""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xmlns=""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xmlns=""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xmlns=""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xmlns=""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xmlns=""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xmlns=""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xmlns=""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xmlns=""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xmlns=""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xmlns=""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xmlns=""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xmlns=""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xmlns=""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xmlns=""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xmlns=""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xmlns=""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xmlns=""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xmlns=""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xmlns=""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xmlns=""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xmlns=""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xmlns=""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xmlns=""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xmlns=""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xmlns=""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xmlns=""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xmlns=""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xmlns=""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xmlns=""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xmlns=""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xmlns=""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xmlns=""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xmlns=""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xmlns=""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xmlns=""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xmlns=""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xmlns=""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xmlns=""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xmlns=""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xmlns=""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xmlns=""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xmlns=""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xmlns=""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xmlns=""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xmlns=""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xmlns=""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xmlns=""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xmlns=""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xmlns=""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xmlns=""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xmlns=""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xmlns=""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xmlns=""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xmlns=""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xmlns=""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xmlns=""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xmlns=""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xmlns=""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xmlns=""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xmlns=""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xmlns=""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xmlns=""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4" totalsRowShown="0" headerRowDxfId="49" dataDxfId="47" headerRowBorderDxfId="48" tableBorderDxfId="46" totalsRowBorderDxfId="45">
  <sortState ref="B3:D274">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B1" workbookViewId="0">
      <selection activeCell="B8" sqref="B8"/>
    </sheetView>
  </sheetViews>
  <sheetFormatPr baseColWidth="10" defaultRowHeight="15"/>
  <cols>
    <col min="5" max="5" width="50.42578125" bestFit="1" customWidth="1"/>
    <col min="6" max="6" width="47.85546875" bestFit="1" customWidth="1"/>
    <col min="7" max="7" width="10.7109375" bestFit="1" customWidth="1"/>
    <col min="8" max="8" width="14.140625" bestFit="1" customWidth="1"/>
    <col min="9" max="9" width="29.42578125" bestFit="1" customWidth="1"/>
    <col min="10" max="10" width="84.140625" bestFit="1" customWidth="1"/>
    <col min="11" max="11" width="29.42578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zoomScaleNormal="100" workbookViewId="0"/>
  </sheetViews>
  <sheetFormatPr baseColWidth="10" defaultColWidth="11.42578125"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6" t="s">
        <v>2370</v>
      </c>
      <c r="C3" s="156"/>
      <c r="D3" s="156"/>
      <c r="E3" s="156"/>
      <c r="F3" s="156"/>
      <c r="G3" s="156"/>
      <c r="H3" s="156"/>
      <c r="I3" s="156"/>
      <c r="J3" s="156"/>
      <c r="K3" s="156"/>
      <c r="M3" s="111"/>
      <c r="N3" s="77"/>
      <c r="O3" s="77"/>
      <c r="P3" s="63"/>
      <c r="Q3" s="63"/>
      <c r="R3" s="63"/>
      <c r="S3" s="63"/>
      <c r="T3" s="63"/>
      <c r="U3" s="63"/>
      <c r="V3" s="63"/>
      <c r="W3" s="63"/>
      <c r="X3" s="59"/>
      <c r="Y3" s="59"/>
    </row>
    <row r="4" spans="2:32" ht="26.25" customHeight="1">
      <c r="B4" s="200" t="s">
        <v>2368</v>
      </c>
      <c r="C4" s="201"/>
      <c r="D4" s="201"/>
      <c r="E4" s="201"/>
      <c r="F4" s="201"/>
      <c r="G4" s="201"/>
      <c r="H4" s="201"/>
      <c r="I4" s="201"/>
      <c r="J4" s="201"/>
      <c r="K4" s="201"/>
      <c r="N4" s="108"/>
      <c r="O4" s="108"/>
      <c r="P4" s="108"/>
      <c r="Q4" s="108"/>
      <c r="R4" s="108"/>
      <c r="S4" s="108"/>
      <c r="T4" s="108"/>
      <c r="U4" s="108"/>
      <c r="V4" s="108"/>
    </row>
    <row r="5" spans="2:32" ht="26.25" customHeight="1">
      <c r="B5" s="200" t="s">
        <v>2369</v>
      </c>
      <c r="C5" s="201"/>
      <c r="D5" s="201"/>
      <c r="E5" s="201"/>
      <c r="F5" s="201"/>
      <c r="G5" s="201"/>
      <c r="H5" s="201"/>
      <c r="I5" s="201"/>
      <c r="J5" s="201"/>
      <c r="K5" s="201"/>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42578125" customWidth="1"/>
  </cols>
  <sheetData>
    <row r="3" spans="2:11" ht="19.5">
      <c r="B3" s="156" t="s">
        <v>2413</v>
      </c>
      <c r="C3" s="156"/>
      <c r="D3" s="156"/>
      <c r="E3" s="156"/>
      <c r="F3" s="156"/>
      <c r="G3" s="156"/>
      <c r="H3" s="156"/>
      <c r="I3" s="156"/>
      <c r="J3" s="156"/>
      <c r="K3" s="156"/>
    </row>
    <row r="5" spans="2:11">
      <c r="B5" s="198" t="s">
        <v>2440</v>
      </c>
      <c r="C5" s="198"/>
      <c r="D5" s="198"/>
      <c r="E5" s="198"/>
      <c r="F5" s="198"/>
      <c r="G5" s="198"/>
      <c r="H5" s="198"/>
      <c r="I5" s="198"/>
      <c r="J5" s="198"/>
      <c r="K5" s="198"/>
    </row>
    <row r="6" spans="2:11">
      <c r="B6" s="198"/>
      <c r="C6" s="198"/>
      <c r="D6" s="198"/>
      <c r="E6" s="198"/>
      <c r="F6" s="198"/>
      <c r="G6" s="198"/>
      <c r="H6" s="198"/>
      <c r="I6" s="198"/>
      <c r="J6" s="198"/>
      <c r="K6" s="198"/>
    </row>
    <row r="7" spans="2:11">
      <c r="B7" s="198"/>
      <c r="C7" s="198"/>
      <c r="D7" s="198"/>
      <c r="E7" s="198"/>
      <c r="F7" s="198"/>
      <c r="G7" s="198"/>
      <c r="H7" s="198"/>
      <c r="I7" s="198"/>
      <c r="J7" s="198"/>
      <c r="K7" s="198"/>
    </row>
    <row r="8" spans="2:11">
      <c r="B8" s="202"/>
      <c r="C8" s="202"/>
      <c r="D8" s="202"/>
      <c r="E8" s="202"/>
      <c r="F8" s="202"/>
      <c r="G8" s="202"/>
      <c r="H8" s="202"/>
      <c r="I8" s="202"/>
      <c r="J8" s="202"/>
      <c r="K8" s="202"/>
    </row>
    <row r="9" spans="2:11">
      <c r="B9" s="202"/>
      <c r="C9" s="202"/>
      <c r="D9" s="202"/>
      <c r="E9" s="202"/>
      <c r="F9" s="202"/>
      <c r="G9" s="202"/>
      <c r="H9" s="202"/>
      <c r="I9" s="202"/>
      <c r="J9" s="202"/>
      <c r="K9" s="202"/>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workbookViewId="0"/>
  </sheetViews>
  <sheetFormatPr baseColWidth="10" defaultRowHeight="15"/>
  <cols>
    <col min="1" max="1" width="5.7109375" customWidth="1"/>
    <col min="12" max="12" width="6.42578125" customWidth="1"/>
  </cols>
  <sheetData>
    <row r="3" spans="2:11" ht="19.5">
      <c r="B3" s="156" t="s">
        <v>2414</v>
      </c>
      <c r="C3" s="156"/>
      <c r="D3" s="156"/>
      <c r="E3" s="156"/>
      <c r="F3" s="156"/>
      <c r="G3" s="156"/>
      <c r="H3" s="156"/>
      <c r="I3" s="156"/>
      <c r="J3" s="156"/>
      <c r="K3" s="156"/>
    </row>
    <row r="4" spans="2:11">
      <c r="B4" s="198" t="s">
        <v>2415</v>
      </c>
      <c r="C4" s="198"/>
      <c r="D4" s="198"/>
      <c r="E4" s="198"/>
      <c r="F4" s="198"/>
      <c r="G4" s="198"/>
      <c r="H4" s="198"/>
      <c r="I4" s="198"/>
      <c r="J4" s="198"/>
      <c r="K4" s="198"/>
    </row>
    <row r="5" spans="2:11">
      <c r="B5" s="198"/>
      <c r="C5" s="198"/>
      <c r="D5" s="198"/>
      <c r="E5" s="198"/>
      <c r="F5" s="198"/>
      <c r="G5" s="198"/>
      <c r="H5" s="198"/>
      <c r="I5" s="198"/>
      <c r="J5" s="198"/>
      <c r="K5" s="198"/>
    </row>
    <row r="6" spans="2:11">
      <c r="B6" s="198"/>
      <c r="C6" s="198"/>
      <c r="D6" s="198"/>
      <c r="E6" s="198"/>
      <c r="F6" s="198"/>
      <c r="G6" s="198"/>
      <c r="H6" s="198"/>
      <c r="I6" s="198"/>
      <c r="J6" s="198"/>
      <c r="K6" s="198"/>
    </row>
    <row r="7" spans="2:11">
      <c r="B7" s="202"/>
      <c r="C7" s="202"/>
      <c r="D7" s="202"/>
      <c r="E7" s="202"/>
      <c r="F7" s="202"/>
      <c r="G7" s="202"/>
      <c r="H7" s="202"/>
      <c r="I7" s="202"/>
      <c r="J7" s="202"/>
      <c r="K7" s="202"/>
    </row>
    <row r="8" spans="2:11">
      <c r="B8" s="202"/>
      <c r="C8" s="202"/>
      <c r="D8" s="202"/>
      <c r="E8" s="202"/>
      <c r="F8" s="202"/>
      <c r="G8" s="202"/>
      <c r="H8" s="202"/>
      <c r="I8" s="202"/>
      <c r="J8" s="202"/>
      <c r="K8" s="202"/>
    </row>
    <row r="9" spans="2:11">
      <c r="B9" s="202"/>
      <c r="C9" s="202"/>
      <c r="D9" s="202"/>
      <c r="E9" s="202"/>
      <c r="F9" s="202"/>
      <c r="G9" s="202"/>
      <c r="H9" s="202"/>
      <c r="I9" s="202"/>
      <c r="J9" s="202"/>
      <c r="K9" s="202"/>
    </row>
    <row r="10" spans="2:11">
      <c r="B10" s="202"/>
      <c r="C10" s="202"/>
      <c r="D10" s="202"/>
      <c r="E10" s="202"/>
      <c r="F10" s="202"/>
      <c r="G10" s="202"/>
      <c r="H10" s="202"/>
      <c r="I10" s="202"/>
      <c r="J10" s="202"/>
      <c r="K10" s="202"/>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3:Q43"/>
  <sheetViews>
    <sheetView showGridLines="0" showRowColHeaders="0" zoomScale="130" zoomScaleNormal="130" workbookViewId="0">
      <selection activeCell="F8" sqref="F8"/>
    </sheetView>
  </sheetViews>
  <sheetFormatPr baseColWidth="10" defaultRowHeight="15"/>
  <cols>
    <col min="1" max="1" width="5.7109375" style="64" customWidth="1"/>
    <col min="2" max="2" width="45.42578125" customWidth="1"/>
    <col min="3" max="3" width="15.7109375" customWidth="1"/>
    <col min="4" max="4" width="41.7109375" customWidth="1"/>
    <col min="5" max="6" width="18.42578125" customWidth="1"/>
    <col min="7" max="7" width="36" bestFit="1" customWidth="1"/>
    <col min="8" max="9" width="18.7109375" customWidth="1"/>
    <col min="10" max="10" width="20.28515625" customWidth="1"/>
    <col min="11" max="11" width="39" customWidth="1"/>
    <col min="12" max="14" width="18.7109375" customWidth="1"/>
    <col min="15" max="15" width="34.42578125" customWidth="1"/>
    <col min="16" max="16" width="15.7109375" customWidth="1"/>
    <col min="17" max="17" width="36.7109375" customWidth="1"/>
  </cols>
  <sheetData>
    <row r="3" spans="1:17" ht="19.5">
      <c r="A3" s="38"/>
      <c r="B3" s="206" t="s">
        <v>2393</v>
      </c>
      <c r="C3" s="186"/>
      <c r="D3" s="186"/>
      <c r="E3" s="186"/>
      <c r="F3" s="186"/>
      <c r="G3" s="70"/>
      <c r="H3" s="38"/>
      <c r="I3" s="92"/>
      <c r="J3" s="93"/>
      <c r="K3" s="93"/>
      <c r="L3" s="73"/>
      <c r="M3" s="226"/>
      <c r="N3" s="226"/>
      <c r="O3" s="117"/>
      <c r="P3" s="226"/>
      <c r="Q3" s="226"/>
    </row>
    <row r="4" spans="1:17" ht="15.75">
      <c r="A4" s="38"/>
      <c r="B4" s="65"/>
      <c r="C4" s="65"/>
      <c r="D4" s="65"/>
      <c r="E4" s="65"/>
      <c r="F4" s="65"/>
      <c r="G4" s="65"/>
      <c r="H4" s="38"/>
      <c r="I4" s="38"/>
      <c r="J4" s="38"/>
      <c r="K4" s="38"/>
      <c r="L4" s="38"/>
      <c r="M4" s="38"/>
      <c r="N4" s="38"/>
      <c r="O4" s="38"/>
      <c r="P4" s="38"/>
      <c r="Q4" s="38"/>
    </row>
    <row r="5" spans="1:17" ht="16.5">
      <c r="A5" s="38"/>
      <c r="B5" s="212" t="s">
        <v>2456</v>
      </c>
      <c r="C5" s="199"/>
      <c r="D5" s="213"/>
      <c r="E5" s="203" t="s">
        <v>2395</v>
      </c>
      <c r="F5" s="204"/>
      <c r="G5" s="205"/>
      <c r="H5" s="218" t="s">
        <v>2396</v>
      </c>
      <c r="I5" s="219"/>
      <c r="J5" s="219"/>
      <c r="K5" s="219"/>
      <c r="L5" s="219"/>
      <c r="M5" s="219"/>
      <c r="N5" s="219"/>
      <c r="O5" s="219"/>
      <c r="P5" s="219"/>
      <c r="Q5" s="220"/>
    </row>
    <row r="6" spans="1:17" ht="15.75">
      <c r="A6" s="38"/>
      <c r="B6" s="214"/>
      <c r="C6" s="214"/>
      <c r="D6" s="215"/>
      <c r="E6" s="207" t="s">
        <v>1538</v>
      </c>
      <c r="F6" s="208"/>
      <c r="G6" s="209"/>
      <c r="H6" s="224" t="s">
        <v>2397</v>
      </c>
      <c r="I6" s="225"/>
      <c r="J6" s="225"/>
      <c r="K6" s="223"/>
      <c r="L6" s="221" t="s">
        <v>2398</v>
      </c>
      <c r="M6" s="222"/>
      <c r="N6" s="222"/>
      <c r="O6" s="223"/>
      <c r="P6" s="210" t="s">
        <v>2399</v>
      </c>
      <c r="Q6" s="216" t="s">
        <v>2466</v>
      </c>
    </row>
    <row r="7" spans="1:17" ht="30" customHeight="1">
      <c r="A7" s="38"/>
      <c r="B7" s="61" t="s">
        <v>1503</v>
      </c>
      <c r="C7" s="68" t="s">
        <v>2394</v>
      </c>
      <c r="D7" s="61" t="s">
        <v>0</v>
      </c>
      <c r="E7" s="60" t="s">
        <v>2402</v>
      </c>
      <c r="F7" s="60" t="s">
        <v>2403</v>
      </c>
      <c r="G7" s="60" t="s">
        <v>1479</v>
      </c>
      <c r="H7" s="72" t="s">
        <v>1480</v>
      </c>
      <c r="I7" s="72" t="s">
        <v>1481</v>
      </c>
      <c r="J7" s="72" t="s">
        <v>1482</v>
      </c>
      <c r="K7" s="72" t="s">
        <v>2465</v>
      </c>
      <c r="L7" s="67" t="s">
        <v>1480</v>
      </c>
      <c r="M7" s="67" t="s">
        <v>1481</v>
      </c>
      <c r="N7" s="67" t="s">
        <v>1482</v>
      </c>
      <c r="O7" s="67" t="s">
        <v>2465</v>
      </c>
      <c r="P7" s="211"/>
      <c r="Q7" s="217"/>
    </row>
    <row r="8" spans="1:17" ht="165" customHeight="1">
      <c r="A8" s="38"/>
      <c r="B8" s="22" t="str">
        <f>IF('PLAN DE ACCIÓN'!E10=0,"",'PLAN DE ACCIÓN'!E10)</f>
        <v xml:space="preserve">Prestaciones o servicios dados por docentes sin vinculación o contrato que las ordene. Falta de control sobre la información dada a los profesores, relativas a vinculación,número de horas a prestar en proyecto y su remuneración. </v>
      </c>
      <c r="C8" s="22">
        <f>IF('PLAN DE ACCIÓN'!K10=0,"",'PLAN DE ACCIÓN'!K10)</f>
        <v>1</v>
      </c>
      <c r="D8" s="22" t="str">
        <f>IF(IF(+'PLAN DE ACCIÓN'!M10=0,'PLAN DE ACCIÓN'!L10,'PLAN DE ACCIÓN'!M10)=0,"",IF(+'PLAN DE ACCIÓN'!M10=0,'PLAN DE ACCIÓN'!L10,'PLAN DE ACCIÓN'!M10))</f>
        <v>Capacitación presencial</v>
      </c>
      <c r="E8" s="40" t="s">
        <v>2476</v>
      </c>
      <c r="F8" s="40" t="s">
        <v>2477</v>
      </c>
      <c r="G8" s="21" t="str">
        <f>+IF(AND(E8&lt;&gt;"",F8&lt;&gt;""),"( "&amp;E8&amp;" / "&amp;F8&amp;" ) * 100","(Numerador / Denominador )*100")</f>
        <v>( # de capacitaciones realizadas / # de capacitaciones planeadas ) * 100</v>
      </c>
      <c r="H8" s="132"/>
      <c r="I8" s="132"/>
      <c r="J8" s="66" t="str">
        <f t="shared" ref="J8:J17" si="0">IFERROR(H8/I8,"")</f>
        <v/>
      </c>
      <c r="K8" s="142"/>
      <c r="L8" s="130"/>
      <c r="M8" s="130"/>
      <c r="N8" s="25" t="str">
        <f t="shared" ref="N8:N17" si="1">IFERROR(L8/M8,"")</f>
        <v/>
      </c>
      <c r="O8" s="140"/>
      <c r="P8" s="25" t="str">
        <f t="shared" ref="P8:P17" si="2">+IFERROR(AVERAGE(J8,N8),"")</f>
        <v/>
      </c>
      <c r="Q8" s="137"/>
    </row>
    <row r="9" spans="1:17" ht="165" customHeight="1">
      <c r="A9" s="38"/>
      <c r="B9" s="22" t="str">
        <f>IF('PLAN DE ACCIÓN'!E11=0,"",'PLAN DE ACCIÓN'!E11)</f>
        <v/>
      </c>
      <c r="C9" s="22" t="str">
        <f>IF('PLAN DE ACCIÓN'!K11=0,"",'PLAN DE ACCIÓN'!K11)</f>
        <v/>
      </c>
      <c r="D9" s="22" t="str">
        <f>IF(IF(+'PLAN DE ACCIÓN'!M11=0,'PLAN DE ACCIÓN'!L11,'PLAN DE ACCIÓN'!M11)=0,"",IF(+'PLAN DE ACCIÓN'!M11=0,'PLAN DE ACCIÓN'!L11,'PLAN DE ACCIÓN'!M11))</f>
        <v/>
      </c>
      <c r="E9" s="40"/>
      <c r="F9" s="40"/>
      <c r="G9" s="21" t="str">
        <f t="shared" ref="G9:G17" si="3">+IF(AND(E9&lt;&gt;"",F9&lt;&gt;""),"( "&amp;E9&amp;" / "&amp;F9&amp;" ) * 100","(Numerador / Denominador )*100")</f>
        <v>(Numerador / Denominador )*100</v>
      </c>
      <c r="H9" s="132"/>
      <c r="I9" s="132"/>
      <c r="J9" s="66" t="str">
        <f t="shared" si="0"/>
        <v/>
      </c>
      <c r="K9" s="142"/>
      <c r="L9" s="130"/>
      <c r="M9" s="130"/>
      <c r="N9" s="25" t="str">
        <f t="shared" si="1"/>
        <v/>
      </c>
      <c r="O9" s="140"/>
      <c r="P9" s="25" t="str">
        <f t="shared" si="2"/>
        <v/>
      </c>
      <c r="Q9" s="137"/>
    </row>
    <row r="10" spans="1:17" ht="165" customHeight="1">
      <c r="A10" s="38"/>
      <c r="B10" s="22" t="str">
        <f>IF('PLAN DE ACCIÓN'!E12=0,"",'PLAN DE ACCIÓN'!E12)</f>
        <v/>
      </c>
      <c r="C10" s="22" t="str">
        <f>IF('PLAN DE ACCIÓN'!K12=0,"",'PLAN DE ACCIÓN'!K12)</f>
        <v/>
      </c>
      <c r="D10" s="22" t="str">
        <f>IF(IF(+'PLAN DE ACCIÓN'!M12=0,'PLAN DE ACCIÓN'!L12,'PLAN DE ACCIÓN'!M12)=0,"",IF(+'PLAN DE ACCIÓN'!M12=0,'PLAN DE ACCIÓN'!L12,'PLAN DE ACCIÓN'!M12))</f>
        <v/>
      </c>
      <c r="E10" s="40"/>
      <c r="F10" s="40"/>
      <c r="G10" s="21" t="str">
        <f t="shared" si="3"/>
        <v>(Numerador / Denominador )*100</v>
      </c>
      <c r="H10" s="132"/>
      <c r="I10" s="132"/>
      <c r="J10" s="66" t="str">
        <f t="shared" si="0"/>
        <v/>
      </c>
      <c r="K10" s="142"/>
      <c r="L10" s="130"/>
      <c r="M10" s="130"/>
      <c r="N10" s="25" t="str">
        <f t="shared" si="1"/>
        <v/>
      </c>
      <c r="O10" s="140"/>
      <c r="P10" s="25" t="str">
        <f t="shared" si="2"/>
        <v/>
      </c>
      <c r="Q10" s="137"/>
    </row>
    <row r="11" spans="1:17" ht="165" customHeight="1">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32"/>
      <c r="I11" s="132"/>
      <c r="J11" s="66" t="str">
        <f t="shared" si="0"/>
        <v/>
      </c>
      <c r="K11" s="142"/>
      <c r="L11" s="130"/>
      <c r="M11" s="130"/>
      <c r="N11" s="25" t="str">
        <f t="shared" si="1"/>
        <v/>
      </c>
      <c r="O11" s="140"/>
      <c r="P11" s="25" t="str">
        <f t="shared" si="2"/>
        <v/>
      </c>
      <c r="Q11" s="137"/>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32"/>
      <c r="I12" s="132"/>
      <c r="J12" s="66" t="str">
        <f t="shared" si="0"/>
        <v/>
      </c>
      <c r="K12" s="142"/>
      <c r="L12" s="130"/>
      <c r="M12" s="130"/>
      <c r="N12" s="25" t="str">
        <f t="shared" si="1"/>
        <v/>
      </c>
      <c r="O12" s="140"/>
      <c r="P12" s="25" t="str">
        <f t="shared" si="2"/>
        <v/>
      </c>
      <c r="Q12" s="137"/>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2"/>
      <c r="I13" s="132"/>
      <c r="J13" s="66" t="str">
        <f t="shared" si="0"/>
        <v/>
      </c>
      <c r="K13" s="142"/>
      <c r="L13" s="130"/>
      <c r="M13" s="130"/>
      <c r="N13" s="25" t="str">
        <f t="shared" si="1"/>
        <v/>
      </c>
      <c r="O13" s="140"/>
      <c r="P13" s="25" t="str">
        <f t="shared" si="2"/>
        <v/>
      </c>
      <c r="Q13" s="137"/>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2"/>
      <c r="I14" s="132"/>
      <c r="J14" s="66" t="str">
        <f t="shared" si="0"/>
        <v/>
      </c>
      <c r="K14" s="142"/>
      <c r="L14" s="130"/>
      <c r="M14" s="130"/>
      <c r="N14" s="25" t="str">
        <f t="shared" si="1"/>
        <v/>
      </c>
      <c r="O14" s="140"/>
      <c r="P14" s="25" t="str">
        <f t="shared" si="2"/>
        <v/>
      </c>
      <c r="Q14" s="137"/>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2"/>
      <c r="I15" s="132"/>
      <c r="J15" s="66" t="str">
        <f t="shared" si="0"/>
        <v/>
      </c>
      <c r="K15" s="142"/>
      <c r="L15" s="130"/>
      <c r="M15" s="130"/>
      <c r="N15" s="25" t="str">
        <f t="shared" si="1"/>
        <v/>
      </c>
      <c r="O15" s="140"/>
      <c r="P15" s="25" t="str">
        <f t="shared" si="2"/>
        <v/>
      </c>
      <c r="Q15" s="137"/>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2"/>
      <c r="I16" s="132"/>
      <c r="J16" s="66" t="str">
        <f t="shared" si="0"/>
        <v/>
      </c>
      <c r="K16" s="142"/>
      <c r="L16" s="130"/>
      <c r="M16" s="130"/>
      <c r="N16" s="25" t="str">
        <f t="shared" si="1"/>
        <v/>
      </c>
      <c r="O16" s="140"/>
      <c r="P16" s="25" t="str">
        <f t="shared" si="2"/>
        <v/>
      </c>
      <c r="Q16" s="137"/>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2"/>
      <c r="I17" s="132"/>
      <c r="J17" s="66" t="str">
        <f t="shared" si="0"/>
        <v/>
      </c>
      <c r="K17" s="142"/>
      <c r="L17" s="130"/>
      <c r="M17" s="130"/>
      <c r="N17" s="25" t="str">
        <f t="shared" si="1"/>
        <v/>
      </c>
      <c r="O17" s="140"/>
      <c r="P17" s="25" t="str">
        <f t="shared" si="2"/>
        <v/>
      </c>
      <c r="Q17" s="137"/>
    </row>
    <row r="18" spans="1:17">
      <c r="Q18" s="64"/>
    </row>
    <row r="19" spans="1:17">
      <c r="Q19" s="64"/>
    </row>
    <row r="20" spans="1:17">
      <c r="Q20" s="64"/>
    </row>
    <row r="43" spans="10:16" hidden="1">
      <c r="J43" s="83" t="str">
        <f>IFERROR(AVERAGE(J8:J17),"")</f>
        <v/>
      </c>
      <c r="K43" s="83"/>
      <c r="N43" s="83" t="str">
        <f>IFERROR(AVERAGE(N8:N17),"")</f>
        <v/>
      </c>
      <c r="O43" s="83"/>
      <c r="P43" s="83" t="str">
        <f>IFERROR(AVERAGE(P8:P17),"")</f>
        <v/>
      </c>
    </row>
  </sheetData>
  <mergeCells count="11">
    <mergeCell ref="Q6:Q7"/>
    <mergeCell ref="H5:Q5"/>
    <mergeCell ref="L6:O6"/>
    <mergeCell ref="H6:K6"/>
    <mergeCell ref="M3:N3"/>
    <mergeCell ref="P3:Q3"/>
    <mergeCell ref="E5:G5"/>
    <mergeCell ref="B3:F3"/>
    <mergeCell ref="E6:G6"/>
    <mergeCell ref="P6:P7"/>
    <mergeCell ref="B5:D6"/>
  </mergeCells>
  <conditionalFormatting sqref="P8:P1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1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1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17 J7:J17"/>
    <dataValidation allowBlank="1" showInputMessage="1" showErrorMessage="1" prompt="Esta información se carga automáticamente del PLAN DE ACCIÓN " sqref="B8:D17"/>
    <dataValidation allowBlank="1" showInputMessage="1" showErrorMessage="1" prompt="Describa el numerador" sqref="E7:E17"/>
    <dataValidation allowBlank="1" showInputMessage="1" showErrorMessage="1" prompt="Describa el denominador" sqref="F7:F17"/>
    <dataValidation allowBlank="1" showInputMessage="1" showErrorMessage="1" prompt="Se calcula automáticamente, promediando los resultados del año 1 y el año 2" sqref="P6:P17 Q6:Q7"/>
    <dataValidation allowBlank="1" showInputMessage="1" showErrorMessage="1" prompt="Escriba el valor numérico del numerador" sqref="H7:H17 L7:L17"/>
    <dataValidation allowBlank="1" showInputMessage="1" showErrorMessage="1" prompt="Escriba el valor numérico del denominador" sqref="I7:I17 M7:M1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17 O7:O17"/>
  </dataValidations>
  <hyperlinks>
    <hyperlink ref="E6:G6" location="'INDICADOR DE GESTIÓN'!A1" display="Ayud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3:Q46"/>
  <sheetViews>
    <sheetView zoomScaleNormal="100" workbookViewId="0">
      <selection activeCell="F8" sqref="F8"/>
    </sheetView>
  </sheetViews>
  <sheetFormatPr baseColWidth="10" defaultRowHeight="1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42578125" customWidth="1"/>
    <col min="16" max="16" width="16.85546875" customWidth="1"/>
    <col min="17" max="17" width="34.85546875" customWidth="1"/>
  </cols>
  <sheetData>
    <row r="3" spans="2:17" ht="19.5">
      <c r="B3" s="206" t="s">
        <v>2400</v>
      </c>
      <c r="C3" s="206"/>
      <c r="D3" s="206"/>
      <c r="E3" s="38"/>
      <c r="F3" s="92"/>
      <c r="G3" s="93"/>
      <c r="H3" s="38"/>
      <c r="I3" s="38"/>
      <c r="J3" s="38"/>
      <c r="K3" s="38"/>
      <c r="L3" s="38"/>
      <c r="M3" s="38"/>
      <c r="N3" s="38"/>
      <c r="O3" s="38"/>
      <c r="P3" s="38"/>
    </row>
    <row r="4" spans="2:17" ht="19.5">
      <c r="B4" s="70"/>
      <c r="C4" s="70"/>
      <c r="D4" s="70"/>
      <c r="E4" s="38"/>
      <c r="F4" s="38"/>
      <c r="G4" s="38"/>
      <c r="H4" s="38"/>
      <c r="I4" s="38"/>
      <c r="J4" s="38"/>
      <c r="K4" s="38"/>
      <c r="L4" s="38"/>
      <c r="M4" s="38"/>
      <c r="N4" s="38"/>
      <c r="O4" s="38"/>
      <c r="P4" s="38"/>
    </row>
    <row r="5" spans="2:17" ht="18.75">
      <c r="B5" s="135" t="s">
        <v>2456</v>
      </c>
      <c r="C5" s="98"/>
      <c r="D5" s="98"/>
      <c r="E5" s="228" t="s">
        <v>2395</v>
      </c>
      <c r="F5" s="229"/>
      <c r="G5" s="230"/>
      <c r="H5" s="218" t="s">
        <v>2396</v>
      </c>
      <c r="I5" s="219"/>
      <c r="J5" s="219"/>
      <c r="K5" s="219"/>
      <c r="L5" s="219"/>
      <c r="M5" s="219"/>
      <c r="N5" s="219"/>
      <c r="O5" s="219"/>
      <c r="P5" s="219"/>
      <c r="Q5" s="220"/>
    </row>
    <row r="6" spans="2:17">
      <c r="B6" s="38"/>
      <c r="C6" s="38"/>
      <c r="D6" s="38"/>
      <c r="E6" s="231" t="s">
        <v>1538</v>
      </c>
      <c r="F6" s="232"/>
      <c r="G6" s="233"/>
      <c r="H6" s="224" t="s">
        <v>2397</v>
      </c>
      <c r="I6" s="225"/>
      <c r="J6" s="225"/>
      <c r="K6" s="223"/>
      <c r="L6" s="221" t="s">
        <v>2398</v>
      </c>
      <c r="M6" s="222"/>
      <c r="N6" s="222"/>
      <c r="O6" s="223"/>
      <c r="P6" s="234" t="s">
        <v>2399</v>
      </c>
      <c r="Q6" s="227" t="s">
        <v>2466</v>
      </c>
    </row>
    <row r="7" spans="2:17" ht="30">
      <c r="B7" s="61" t="s">
        <v>1524</v>
      </c>
      <c r="C7" s="61" t="s">
        <v>2401</v>
      </c>
      <c r="D7" s="61" t="s">
        <v>1492</v>
      </c>
      <c r="E7" s="60" t="s">
        <v>2402</v>
      </c>
      <c r="F7" s="60" t="s">
        <v>2403</v>
      </c>
      <c r="G7" s="61" t="s">
        <v>1479</v>
      </c>
      <c r="H7" s="72" t="s">
        <v>1480</v>
      </c>
      <c r="I7" s="72" t="s">
        <v>1481</v>
      </c>
      <c r="J7" s="72" t="s">
        <v>1482</v>
      </c>
      <c r="K7" s="72" t="s">
        <v>2465</v>
      </c>
      <c r="L7" s="67" t="s">
        <v>1480</v>
      </c>
      <c r="M7" s="67" t="s">
        <v>1481</v>
      </c>
      <c r="N7" s="67" t="s">
        <v>1482</v>
      </c>
      <c r="O7" s="67" t="s">
        <v>2465</v>
      </c>
      <c r="P7" s="211"/>
      <c r="Q7" s="217"/>
    </row>
    <row r="8" spans="2:17" ht="165" customHeight="1">
      <c r="B8" s="22" t="str">
        <f>IF('PLAN DE ACCIÓN'!E10=0,"",'PLAN DE ACCIÓN'!E10)</f>
        <v xml:space="preserve">Prestaciones o servicios dados por docentes sin vinculación o contrato que las ordene. Falta de control sobre la información dada a los profesores, relativas a vinculación,número de horas a prestar en proyecto y su remuneración. </v>
      </c>
      <c r="C8" s="22">
        <f>IF('PLAN DE ACCIÓN'!F10=0,"",'PLAN DE ACCIÓN'!F10)</f>
        <v>1</v>
      </c>
      <c r="D8" s="22" t="str">
        <f>IF(IF(+'PLAN DE ACCIÓN'!H10=0,'PLAN DE ACCIÓN'!G10,'PLAN DE ACCIÓN'!H10)=0,"",IF(+'PLAN DE ACCIÓN'!H10=0,'PLAN DE ACCIÓN'!G10,'PLAN DE ACCIÓN'!H10))</f>
        <v>Fijar Lineamientos</v>
      </c>
      <c r="E8" s="40" t="s">
        <v>2474</v>
      </c>
      <c r="F8" s="40" t="s">
        <v>2475</v>
      </c>
      <c r="G8" s="21" t="str">
        <f>+IF(AND(E8&lt;&gt;"",F8&lt;&gt;""),"( "&amp;E8&amp;" / "&amp;F8&amp;" ) * 100","(Numerador / Denominador )*100")</f>
        <v>( # de funcionarios que asistieron a la capacitación 2020 - 2021 / # de funcionarios convocados a las capacitaciones 2020 - 2021 ) * 100</v>
      </c>
      <c r="H8" s="132"/>
      <c r="I8" s="132"/>
      <c r="J8" s="25" t="str">
        <f>IFERROR(H8/I8,"")</f>
        <v/>
      </c>
      <c r="K8" s="142"/>
      <c r="L8" s="130"/>
      <c r="M8" s="130"/>
      <c r="N8" s="131" t="str">
        <f>IFERROR(L8/M8,"")</f>
        <v/>
      </c>
      <c r="O8" s="143"/>
      <c r="P8" s="131" t="str">
        <f>+IFERROR(AVERAGE(N8,J8),"")</f>
        <v/>
      </c>
      <c r="Q8" s="137"/>
    </row>
    <row r="9" spans="2:17" ht="165" customHeight="1">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17" si="0">+IF(AND(E9&lt;&gt;"",F9&lt;&gt;""),"( "&amp;E9&amp;" / "&amp;F9&amp;" ) * 100","(Numerador / Denominador )*100")</f>
        <v>(Numerador / Denominador )*100</v>
      </c>
      <c r="H9" s="132"/>
      <c r="I9" s="132"/>
      <c r="J9" s="25" t="str">
        <f t="shared" ref="J9:J17" si="1">IFERROR(H9/I9,"")</f>
        <v/>
      </c>
      <c r="K9" s="142"/>
      <c r="L9" s="130"/>
      <c r="M9" s="130"/>
      <c r="N9" s="131" t="str">
        <f t="shared" ref="N9:N17" si="2">IFERROR(L9/M9,"")</f>
        <v/>
      </c>
      <c r="O9" s="143"/>
      <c r="P9" s="131" t="str">
        <f t="shared" ref="P9:P17" si="3">+IFERROR(AVERAGE(N9,J9),"")</f>
        <v/>
      </c>
      <c r="Q9" s="137"/>
    </row>
    <row r="10" spans="2:17" ht="165" customHeight="1">
      <c r="B10" s="22" t="str">
        <f>IF('PLAN DE ACCIÓN'!E12=0,"",'PLAN DE ACCIÓN'!E12)</f>
        <v/>
      </c>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32"/>
      <c r="I10" s="132"/>
      <c r="J10" s="25" t="str">
        <f t="shared" si="1"/>
        <v/>
      </c>
      <c r="K10" s="142"/>
      <c r="L10" s="130"/>
      <c r="M10" s="130"/>
      <c r="N10" s="131" t="str">
        <f t="shared" si="2"/>
        <v/>
      </c>
      <c r="O10" s="143"/>
      <c r="P10" s="131" t="str">
        <f t="shared" si="3"/>
        <v/>
      </c>
      <c r="Q10" s="137"/>
    </row>
    <row r="11" spans="2:17" ht="165" customHeight="1">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32"/>
      <c r="I11" s="132"/>
      <c r="J11" s="25" t="str">
        <f t="shared" si="1"/>
        <v/>
      </c>
      <c r="K11" s="142"/>
      <c r="L11" s="130"/>
      <c r="M11" s="130"/>
      <c r="N11" s="131" t="str">
        <f t="shared" si="2"/>
        <v/>
      </c>
      <c r="O11" s="143"/>
      <c r="P11" s="131" t="str">
        <f t="shared" si="3"/>
        <v/>
      </c>
      <c r="Q11" s="137"/>
    </row>
    <row r="12" spans="2:17" ht="165" customHeight="1">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32"/>
      <c r="I12" s="132"/>
      <c r="J12" s="25" t="str">
        <f t="shared" si="1"/>
        <v/>
      </c>
      <c r="K12" s="142"/>
      <c r="L12" s="130"/>
      <c r="M12" s="130"/>
      <c r="N12" s="131" t="str">
        <f t="shared" si="2"/>
        <v/>
      </c>
      <c r="O12" s="143"/>
      <c r="P12" s="131" t="str">
        <f t="shared" si="3"/>
        <v/>
      </c>
      <c r="Q12" s="137"/>
    </row>
    <row r="13" spans="2:17" ht="165" customHeight="1">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2"/>
      <c r="I13" s="132"/>
      <c r="J13" s="25" t="str">
        <f t="shared" si="1"/>
        <v/>
      </c>
      <c r="K13" s="142"/>
      <c r="L13" s="130"/>
      <c r="M13" s="130"/>
      <c r="N13" s="131" t="str">
        <f t="shared" si="2"/>
        <v/>
      </c>
      <c r="O13" s="143"/>
      <c r="P13" s="131" t="str">
        <f t="shared" si="3"/>
        <v/>
      </c>
      <c r="Q13" s="137"/>
    </row>
    <row r="14" spans="2:17" ht="165" customHeight="1">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2"/>
      <c r="I14" s="132"/>
      <c r="J14" s="25" t="str">
        <f t="shared" si="1"/>
        <v/>
      </c>
      <c r="K14" s="142"/>
      <c r="L14" s="130"/>
      <c r="M14" s="130"/>
      <c r="N14" s="131" t="str">
        <f t="shared" si="2"/>
        <v/>
      </c>
      <c r="O14" s="143"/>
      <c r="P14" s="131" t="str">
        <f t="shared" si="3"/>
        <v/>
      </c>
      <c r="Q14" s="137"/>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2"/>
      <c r="I15" s="132"/>
      <c r="J15" s="25" t="str">
        <f t="shared" si="1"/>
        <v/>
      </c>
      <c r="K15" s="142"/>
      <c r="L15" s="130"/>
      <c r="M15" s="130"/>
      <c r="N15" s="131" t="str">
        <f t="shared" si="2"/>
        <v/>
      </c>
      <c r="O15" s="143"/>
      <c r="P15" s="131" t="str">
        <f t="shared" si="3"/>
        <v/>
      </c>
      <c r="Q15" s="137"/>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2"/>
      <c r="I16" s="132"/>
      <c r="J16" s="25" t="str">
        <f t="shared" si="1"/>
        <v/>
      </c>
      <c r="K16" s="142"/>
      <c r="L16" s="130"/>
      <c r="M16" s="130"/>
      <c r="N16" s="131" t="str">
        <f t="shared" si="2"/>
        <v/>
      </c>
      <c r="O16" s="143"/>
      <c r="P16" s="131" t="str">
        <f t="shared" si="3"/>
        <v/>
      </c>
      <c r="Q16" s="137"/>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2"/>
      <c r="I17" s="132"/>
      <c r="J17" s="25" t="str">
        <f t="shared" si="1"/>
        <v/>
      </c>
      <c r="K17" s="142"/>
      <c r="L17" s="130"/>
      <c r="M17" s="130"/>
      <c r="N17" s="131" t="str">
        <f t="shared" si="2"/>
        <v/>
      </c>
      <c r="O17" s="143"/>
      <c r="P17" s="131" t="str">
        <f t="shared" si="3"/>
        <v/>
      </c>
      <c r="Q17" s="137"/>
    </row>
    <row r="46" spans="10:16" hidden="1">
      <c r="J46" s="83" t="str">
        <f>+IFERROR(AVERAGE(J8:J17),"")</f>
        <v/>
      </c>
      <c r="K46" s="83"/>
      <c r="L46" s="83"/>
      <c r="M46" s="83"/>
      <c r="N46" s="83" t="str">
        <f>+IFERROR(AVERAGE(N8:N17),"")</f>
        <v/>
      </c>
      <c r="O46" s="83"/>
      <c r="P46" s="83" t="str">
        <f>+IFERROR(AVERAGE(P8:P17),"")</f>
        <v/>
      </c>
    </row>
  </sheetData>
  <mergeCells count="8">
    <mergeCell ref="Q6:Q7"/>
    <mergeCell ref="H5:Q5"/>
    <mergeCell ref="B3:D3"/>
    <mergeCell ref="E5:G5"/>
    <mergeCell ref="E6:G6"/>
    <mergeCell ref="P6:P7"/>
    <mergeCell ref="H6:K6"/>
    <mergeCell ref="L6:O6"/>
  </mergeCells>
  <conditionalFormatting sqref="P8:P17">
    <cfRule type="cellIs" dxfId="29" priority="1" operator="equal">
      <formula>""</formula>
    </cfRule>
    <cfRule type="cellIs" dxfId="28" priority="2" operator="between">
      <formula>0.33</formula>
      <formula>0.67</formula>
    </cfRule>
    <cfRule type="cellIs" dxfId="27" priority="3" operator="lessThan">
      <formula>0.33</formula>
    </cfRule>
    <cfRule type="cellIs" dxfId="26" priority="4" operator="greaterThan">
      <formula>0.67</formula>
    </cfRule>
  </conditionalFormatting>
  <conditionalFormatting sqref="N8:N17">
    <cfRule type="cellIs" dxfId="25" priority="5" operator="equal">
      <formula>""</formula>
    </cfRule>
    <cfRule type="cellIs" dxfId="24" priority="6" operator="between">
      <formula>0.33</formula>
      <formula>0.67</formula>
    </cfRule>
    <cfRule type="cellIs" dxfId="23" priority="7" operator="lessThan">
      <formula>0.33</formula>
    </cfRule>
    <cfRule type="cellIs" dxfId="22" priority="8" operator="greaterThan">
      <formula>0.67</formula>
    </cfRule>
  </conditionalFormatting>
  <conditionalFormatting sqref="J8:J17">
    <cfRule type="cellIs" dxfId="21" priority="9" operator="equal">
      <formula>""</formula>
    </cfRule>
    <cfRule type="cellIs" dxfId="20" priority="10" operator="between">
      <formula>0.33</formula>
      <formula>0.67</formula>
    </cfRule>
    <cfRule type="cellIs" dxfId="19" priority="11" operator="lessThan">
      <formula>0.33</formula>
    </cfRule>
    <cfRule type="cellIs" dxfId="18" priority="12" operator="greaterThan">
      <formula>0.67</formula>
    </cfRule>
  </conditionalFormatting>
  <dataValidations xWindow="287" yWindow="562" count="10">
    <dataValidation allowBlank="1" showInputMessage="1" showErrorMessage="1" prompt="Se calcula automáticamente, promediando los resultados del año 1 y el año 2" sqref="P6:P17 Q6:Q7"/>
    <dataValidation allowBlank="1" showInputMessage="1" showErrorMessage="1" prompt="Se calcula automáticamente el porcentaje de avance, una vez se ingresen los valores del numerado y denominador" sqref="J7:J17 N7:N17 O7"/>
    <dataValidation allowBlank="1" showInputMessage="1" showErrorMessage="1" prompt="Escriba el valor numérico del denominador" sqref="I7:I17 M7:M17"/>
    <dataValidation allowBlank="1" showInputMessage="1" showErrorMessage="1" prompt="Escriba el valor numérico del numerador" sqref="H7:H17 L7:L1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17"/>
    <dataValidation allowBlank="1" showInputMessage="1" showErrorMessage="1" prompt="Describa el denominador" sqref="F7:F17"/>
    <dataValidation allowBlank="1" showInputMessage="1" showErrorMessage="1" prompt="Esta información se carga automáticamente del PLAN DE ACCIÓN " sqref="B8:D17"/>
    <dataValidation allowBlank="1" showInputMessage="1" showErrorMessage="1" prompt="Brevemente, expliqué el valor del resultado." sqref="K7:K17"/>
    <dataValidation allowBlank="1" showInputMessage="1" showErrorMessage="1" prompt="Brevemente, explique el valor del resultado" sqref="O8:O17"/>
  </dataValidations>
  <hyperlinks>
    <hyperlink ref="E6:G6" location="'INDICADOR DE RESULTADO'!A1" display="Ayud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49"/>
  <sheetViews>
    <sheetView showGridLines="0" showRowColHeaders="0" topLeftCell="B1" zoomScale="90" zoomScaleNormal="90" workbookViewId="0">
      <selection activeCell="B8" sqref="B8"/>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9.5">
      <c r="B3" s="206" t="s">
        <v>2412</v>
      </c>
      <c r="C3" s="206"/>
      <c r="D3" s="174"/>
      <c r="E3" s="92"/>
      <c r="F3" s="93"/>
      <c r="G3" s="93"/>
      <c r="H3" s="38"/>
      <c r="I3" s="38"/>
      <c r="J3" s="38"/>
      <c r="K3" s="38"/>
      <c r="L3" s="38"/>
    </row>
    <row r="4" spans="2:13" ht="15.75">
      <c r="B4" s="65"/>
      <c r="C4" s="65"/>
      <c r="D4" s="38"/>
      <c r="E4" s="81"/>
      <c r="F4" s="82"/>
      <c r="G4" s="82"/>
      <c r="H4" s="38"/>
      <c r="I4" s="38"/>
      <c r="J4" s="38"/>
      <c r="K4" s="38"/>
      <c r="L4" s="38"/>
    </row>
    <row r="5" spans="2:13" ht="16.5">
      <c r="B5" s="135" t="s">
        <v>2456</v>
      </c>
      <c r="C5" s="91"/>
      <c r="D5" s="218" t="s">
        <v>2396</v>
      </c>
      <c r="E5" s="219"/>
      <c r="F5" s="219"/>
      <c r="G5" s="219"/>
      <c r="H5" s="219"/>
      <c r="I5" s="219"/>
      <c r="J5" s="219"/>
      <c r="K5" s="219"/>
      <c r="L5" s="219"/>
      <c r="M5" s="220"/>
    </row>
    <row r="6" spans="2:13" ht="15.75">
      <c r="B6" s="38"/>
      <c r="C6" s="136" t="s">
        <v>1538</v>
      </c>
      <c r="D6" s="238" t="s">
        <v>2397</v>
      </c>
      <c r="E6" s="239"/>
      <c r="F6" s="239"/>
      <c r="G6" s="237"/>
      <c r="H6" s="235" t="s">
        <v>2398</v>
      </c>
      <c r="I6" s="236"/>
      <c r="J6" s="236"/>
      <c r="K6" s="237"/>
      <c r="L6" s="210" t="s">
        <v>2409</v>
      </c>
      <c r="M6" s="216" t="s">
        <v>2466</v>
      </c>
    </row>
    <row r="7" spans="2:13" ht="30">
      <c r="B7" s="61" t="s">
        <v>1523</v>
      </c>
      <c r="C7" s="61" t="s">
        <v>1479</v>
      </c>
      <c r="D7" s="72" t="s">
        <v>2407</v>
      </c>
      <c r="E7" s="72" t="s">
        <v>2406</v>
      </c>
      <c r="F7" s="72" t="s">
        <v>1482</v>
      </c>
      <c r="G7" s="72" t="s">
        <v>2465</v>
      </c>
      <c r="H7" s="67" t="s">
        <v>2408</v>
      </c>
      <c r="I7" s="67" t="s">
        <v>2407</v>
      </c>
      <c r="J7" s="67" t="s">
        <v>1482</v>
      </c>
      <c r="K7" s="67" t="s">
        <v>2465</v>
      </c>
      <c r="L7" s="211"/>
      <c r="M7" s="217"/>
    </row>
    <row r="8" spans="2:13" ht="50.1" customHeight="1">
      <c r="B8" s="71" t="str">
        <f>+IF('PLAN DE ACCIÓN'!C10=0,"",'PLAN DE ACCIÓN'!C10)</f>
        <v>EJECUCION DE PRESTACIONES SIN CONTRATO</v>
      </c>
      <c r="C8" s="21" t="s">
        <v>2405</v>
      </c>
      <c r="D8" s="132"/>
      <c r="E8" s="132"/>
      <c r="F8" s="131" t="str">
        <f t="shared" ref="F8:F17" si="0">+IFERROR((D8-E8)/E8,"")</f>
        <v/>
      </c>
      <c r="G8" s="138"/>
      <c r="H8" s="130"/>
      <c r="I8" s="69" t="str">
        <f>+IF(D8="","",D8)</f>
        <v/>
      </c>
      <c r="J8" s="131" t="str">
        <f>IF(H8="","",IFERROR((H8-I8)/I8,""))</f>
        <v/>
      </c>
      <c r="K8" s="140"/>
      <c r="L8" s="131" t="str">
        <f>IF(H8="",F8,IFERROR(AVERAGE(J8,F8),""))</f>
        <v/>
      </c>
      <c r="M8" s="141"/>
    </row>
    <row r="9" spans="2:13" ht="50.1" customHeight="1">
      <c r="B9" s="71" t="str">
        <f>+IF('PLAN DE ACCIÓN'!C11=0,"",'PLAN DE ACCIÓN'!C11)</f>
        <v/>
      </c>
      <c r="C9" s="21" t="s">
        <v>2405</v>
      </c>
      <c r="D9" s="132"/>
      <c r="E9" s="132"/>
      <c r="F9" s="131" t="str">
        <f t="shared" si="0"/>
        <v/>
      </c>
      <c r="G9" s="139"/>
      <c r="H9" s="130"/>
      <c r="I9" s="69" t="str">
        <f t="shared" ref="I9:I17" si="1">+IF(D9="","",D9)</f>
        <v/>
      </c>
      <c r="J9" s="131" t="str">
        <f t="shared" ref="J9:J17" si="2">+IFERROR((H9-I9)/I9,"")</f>
        <v/>
      </c>
      <c r="K9" s="140"/>
      <c r="L9" s="131" t="str">
        <f t="shared" ref="L9:L17" si="3">+IFERROR(AVERAGE(J9,F9),"")</f>
        <v/>
      </c>
      <c r="M9" s="141"/>
    </row>
    <row r="10" spans="2:13" ht="50.1" customHeight="1">
      <c r="B10" s="71" t="str">
        <f>+IF('PLAN DE ACCIÓN'!C12=0,"",'PLAN DE ACCIÓN'!C12)</f>
        <v/>
      </c>
      <c r="C10" s="21" t="s">
        <v>2405</v>
      </c>
      <c r="D10" s="132"/>
      <c r="E10" s="132"/>
      <c r="F10" s="131" t="str">
        <f t="shared" si="0"/>
        <v/>
      </c>
      <c r="G10" s="139"/>
      <c r="H10" s="130"/>
      <c r="I10" s="69" t="str">
        <f t="shared" si="1"/>
        <v/>
      </c>
      <c r="J10" s="131" t="str">
        <f t="shared" si="2"/>
        <v/>
      </c>
      <c r="K10" s="140"/>
      <c r="L10" s="131" t="str">
        <f t="shared" si="3"/>
        <v/>
      </c>
      <c r="M10" s="141"/>
    </row>
    <row r="11" spans="2:13" ht="50.1" customHeight="1">
      <c r="B11" s="71" t="str">
        <f>+IF('PLAN DE ACCIÓN'!C13=0,"",'PLAN DE ACCIÓN'!C13)</f>
        <v/>
      </c>
      <c r="C11" s="21" t="s">
        <v>2405</v>
      </c>
      <c r="D11" s="132"/>
      <c r="E11" s="132"/>
      <c r="F11" s="131" t="str">
        <f t="shared" si="0"/>
        <v/>
      </c>
      <c r="G11" s="139"/>
      <c r="H11" s="130"/>
      <c r="I11" s="69" t="str">
        <f t="shared" si="1"/>
        <v/>
      </c>
      <c r="J11" s="131" t="str">
        <f t="shared" si="2"/>
        <v/>
      </c>
      <c r="K11" s="140"/>
      <c r="L11" s="131" t="str">
        <f t="shared" si="3"/>
        <v/>
      </c>
      <c r="M11" s="141"/>
    </row>
    <row r="12" spans="2:13" ht="50.1" customHeight="1">
      <c r="B12" s="71" t="str">
        <f>+IF('PLAN DE ACCIÓN'!C14=0,"",'PLAN DE ACCIÓN'!C14)</f>
        <v/>
      </c>
      <c r="C12" s="21" t="s">
        <v>2405</v>
      </c>
      <c r="D12" s="132"/>
      <c r="E12" s="132"/>
      <c r="F12" s="131" t="str">
        <f t="shared" si="0"/>
        <v/>
      </c>
      <c r="G12" s="139"/>
      <c r="H12" s="130"/>
      <c r="I12" s="69" t="str">
        <f t="shared" si="1"/>
        <v/>
      </c>
      <c r="J12" s="131" t="str">
        <f t="shared" si="2"/>
        <v/>
      </c>
      <c r="K12" s="140"/>
      <c r="L12" s="131" t="str">
        <f t="shared" si="3"/>
        <v/>
      </c>
      <c r="M12" s="141"/>
    </row>
    <row r="13" spans="2:13" ht="50.1" customHeight="1">
      <c r="B13" s="71" t="str">
        <f>+IF('PLAN DE ACCIÓN'!C15=0,"",'PLAN DE ACCIÓN'!C15)</f>
        <v/>
      </c>
      <c r="C13" s="21" t="s">
        <v>2405</v>
      </c>
      <c r="D13" s="132"/>
      <c r="E13" s="132"/>
      <c r="F13" s="131" t="str">
        <f t="shared" si="0"/>
        <v/>
      </c>
      <c r="G13" s="139"/>
      <c r="H13" s="130"/>
      <c r="I13" s="69" t="str">
        <f t="shared" si="1"/>
        <v/>
      </c>
      <c r="J13" s="131" t="str">
        <f t="shared" si="2"/>
        <v/>
      </c>
      <c r="K13" s="140"/>
      <c r="L13" s="131" t="str">
        <f t="shared" si="3"/>
        <v/>
      </c>
      <c r="M13" s="141"/>
    </row>
    <row r="14" spans="2:13" ht="50.1" customHeight="1">
      <c r="B14" s="71" t="str">
        <f>+IF('PLAN DE ACCIÓN'!C16=0,"",'PLAN DE ACCIÓN'!C16)</f>
        <v/>
      </c>
      <c r="C14" s="21" t="s">
        <v>2405</v>
      </c>
      <c r="D14" s="132"/>
      <c r="E14" s="132"/>
      <c r="F14" s="131" t="str">
        <f t="shared" si="0"/>
        <v/>
      </c>
      <c r="G14" s="139"/>
      <c r="H14" s="130"/>
      <c r="I14" s="69" t="str">
        <f t="shared" si="1"/>
        <v/>
      </c>
      <c r="J14" s="131" t="str">
        <f t="shared" si="2"/>
        <v/>
      </c>
      <c r="K14" s="140"/>
      <c r="L14" s="131" t="str">
        <f t="shared" si="3"/>
        <v/>
      </c>
      <c r="M14" s="141"/>
    </row>
    <row r="15" spans="2:13" ht="50.1" customHeight="1">
      <c r="B15" s="71" t="str">
        <f>+IF('PLAN DE ACCIÓN'!C17=0,"",'PLAN DE ACCIÓN'!C17)</f>
        <v/>
      </c>
      <c r="C15" s="21" t="s">
        <v>2405</v>
      </c>
      <c r="D15" s="132"/>
      <c r="E15" s="132"/>
      <c r="F15" s="131" t="str">
        <f t="shared" si="0"/>
        <v/>
      </c>
      <c r="G15" s="139"/>
      <c r="H15" s="130"/>
      <c r="I15" s="69" t="str">
        <f t="shared" si="1"/>
        <v/>
      </c>
      <c r="J15" s="131" t="str">
        <f t="shared" si="2"/>
        <v/>
      </c>
      <c r="K15" s="140"/>
      <c r="L15" s="131" t="str">
        <f t="shared" si="3"/>
        <v/>
      </c>
      <c r="M15" s="141"/>
    </row>
    <row r="16" spans="2:13" ht="50.1" customHeight="1">
      <c r="B16" s="71" t="str">
        <f>+IF('PLAN DE ACCIÓN'!C18=0,"",'PLAN DE ACCIÓN'!C18)</f>
        <v/>
      </c>
      <c r="C16" s="21" t="s">
        <v>2405</v>
      </c>
      <c r="D16" s="132"/>
      <c r="E16" s="132"/>
      <c r="F16" s="131" t="str">
        <f t="shared" si="0"/>
        <v/>
      </c>
      <c r="G16" s="139"/>
      <c r="H16" s="130"/>
      <c r="I16" s="69" t="str">
        <f t="shared" si="1"/>
        <v/>
      </c>
      <c r="J16" s="131" t="str">
        <f t="shared" si="2"/>
        <v/>
      </c>
      <c r="K16" s="140"/>
      <c r="L16" s="131" t="str">
        <f t="shared" si="3"/>
        <v/>
      </c>
      <c r="M16" s="141"/>
    </row>
    <row r="17" spans="2:13" ht="50.1" customHeight="1">
      <c r="B17" s="71" t="str">
        <f>+IF('PLAN DE ACCIÓN'!C19=0,"",'PLAN DE ACCIÓN'!C19)</f>
        <v/>
      </c>
      <c r="C17" s="21" t="s">
        <v>2405</v>
      </c>
      <c r="D17" s="132"/>
      <c r="E17" s="132"/>
      <c r="F17" s="131" t="str">
        <f t="shared" si="0"/>
        <v/>
      </c>
      <c r="G17" s="139"/>
      <c r="H17" s="130"/>
      <c r="I17" s="69" t="str">
        <f t="shared" si="1"/>
        <v/>
      </c>
      <c r="J17" s="131" t="str">
        <f t="shared" si="2"/>
        <v/>
      </c>
      <c r="K17" s="140"/>
      <c r="L17" s="131" t="str">
        <f t="shared" si="3"/>
        <v/>
      </c>
      <c r="M17" s="141"/>
    </row>
    <row r="18" spans="2:13">
      <c r="B18" s="38"/>
      <c r="C18" s="38"/>
      <c r="D18" s="38"/>
      <c r="E18" s="38"/>
      <c r="F18" s="38"/>
      <c r="G18" s="38"/>
      <c r="H18" s="38"/>
      <c r="I18" s="38"/>
      <c r="J18" s="38"/>
      <c r="K18" s="38"/>
      <c r="L18" s="38"/>
    </row>
    <row r="19" spans="2:13">
      <c r="B19" s="38"/>
      <c r="C19" s="38"/>
      <c r="D19" s="38"/>
      <c r="E19" s="38"/>
      <c r="F19" s="38"/>
      <c r="G19" s="38"/>
      <c r="H19" s="38"/>
      <c r="I19" s="38"/>
      <c r="J19" s="38"/>
      <c r="K19" s="38"/>
      <c r="L19" s="38"/>
    </row>
    <row r="20" spans="2:13">
      <c r="B20" s="38"/>
      <c r="C20" s="38"/>
      <c r="D20" s="38"/>
      <c r="E20" s="38"/>
      <c r="F20" s="38"/>
      <c r="G20" s="38"/>
      <c r="H20" s="38"/>
      <c r="I20" s="38"/>
      <c r="J20" s="38"/>
      <c r="K20" s="38"/>
      <c r="L20" s="38"/>
    </row>
    <row r="21" spans="2:13">
      <c r="B21" s="38"/>
      <c r="C21" s="38"/>
      <c r="D21" s="38"/>
      <c r="E21" s="38"/>
      <c r="F21" s="38"/>
      <c r="G21" s="38"/>
      <c r="H21" s="38"/>
      <c r="I21" s="38"/>
      <c r="J21" s="38"/>
      <c r="K21" s="38"/>
      <c r="L21" s="38"/>
    </row>
    <row r="22" spans="2:13">
      <c r="B22" s="38"/>
      <c r="C22" s="38"/>
      <c r="D22" s="38"/>
      <c r="E22" s="38"/>
      <c r="F22" s="38"/>
      <c r="G22" s="38"/>
      <c r="H22" s="38"/>
      <c r="I22" s="38"/>
      <c r="J22" s="38"/>
      <c r="K22" s="38"/>
      <c r="L22" s="38"/>
    </row>
    <row r="23" spans="2:13">
      <c r="B23" s="38"/>
      <c r="C23" s="38"/>
      <c r="D23" s="38"/>
      <c r="E23" s="38"/>
      <c r="F23" s="38"/>
      <c r="G23" s="38"/>
      <c r="H23" s="38"/>
      <c r="I23" s="38"/>
      <c r="J23" s="38"/>
      <c r="K23" s="38"/>
      <c r="L23" s="38"/>
    </row>
    <row r="24" spans="2:13">
      <c r="B24" s="38"/>
      <c r="C24" s="38"/>
      <c r="D24" s="38"/>
      <c r="E24" s="38"/>
      <c r="F24" s="38"/>
      <c r="G24" s="38"/>
      <c r="H24" s="38"/>
      <c r="I24" s="38"/>
      <c r="J24" s="38"/>
      <c r="K24" s="38"/>
      <c r="L24" s="38"/>
    </row>
    <row r="25" spans="2:13">
      <c r="B25" s="38"/>
      <c r="C25" s="38"/>
      <c r="D25" s="38"/>
      <c r="E25" s="38"/>
      <c r="F25" s="38"/>
      <c r="G25" s="38"/>
      <c r="H25" s="38"/>
      <c r="I25" s="38"/>
      <c r="J25" s="38"/>
      <c r="K25" s="38"/>
      <c r="L25" s="38"/>
    </row>
    <row r="26" spans="2:13">
      <c r="B26" s="38"/>
      <c r="C26" s="38"/>
      <c r="D26" s="38"/>
      <c r="E26" s="38"/>
      <c r="F26" s="38"/>
      <c r="G26" s="38"/>
      <c r="H26" s="38"/>
      <c r="I26" s="38"/>
      <c r="J26" s="38"/>
      <c r="K26" s="38"/>
      <c r="L26" s="38"/>
    </row>
    <row r="27" spans="2:13">
      <c r="B27" s="38"/>
      <c r="C27" s="38"/>
      <c r="D27" s="38"/>
      <c r="E27" s="38"/>
      <c r="F27" s="38"/>
      <c r="G27" s="38"/>
      <c r="H27" s="38"/>
      <c r="I27" s="38"/>
      <c r="J27" s="38"/>
      <c r="K27" s="38"/>
      <c r="L27" s="38"/>
    </row>
    <row r="28" spans="2:13">
      <c r="B28" s="38"/>
      <c r="C28" s="38"/>
      <c r="D28" s="38"/>
      <c r="E28" s="38"/>
      <c r="F28" s="38"/>
      <c r="G28" s="38"/>
      <c r="H28" s="38"/>
      <c r="I28" s="38"/>
      <c r="J28" s="38"/>
      <c r="K28" s="38"/>
      <c r="L28" s="38"/>
    </row>
    <row r="29" spans="2:13">
      <c r="B29" s="38"/>
      <c r="C29" s="38"/>
      <c r="D29" s="38"/>
      <c r="E29" s="38"/>
      <c r="F29" s="38"/>
      <c r="G29" s="38"/>
      <c r="H29" s="38"/>
      <c r="I29" s="38"/>
      <c r="J29" s="38"/>
      <c r="K29" s="38"/>
      <c r="L29" s="38"/>
    </row>
    <row r="30" spans="2:13">
      <c r="B30" s="38"/>
      <c r="C30" s="38"/>
      <c r="D30" s="38"/>
      <c r="E30" s="38"/>
      <c r="F30" s="38"/>
      <c r="G30" s="38"/>
      <c r="H30" s="38"/>
      <c r="I30" s="38"/>
      <c r="J30" s="38"/>
      <c r="K30" s="38"/>
      <c r="L30" s="38"/>
    </row>
    <row r="31" spans="2:13">
      <c r="B31" s="38"/>
      <c r="C31" s="38"/>
      <c r="D31" s="38"/>
      <c r="E31" s="38"/>
      <c r="F31" s="38"/>
      <c r="G31" s="38"/>
      <c r="H31" s="38"/>
      <c r="I31" s="38"/>
      <c r="J31" s="38"/>
      <c r="K31" s="38"/>
      <c r="L31" s="38"/>
    </row>
    <row r="32" spans="2:13">
      <c r="B32" s="38"/>
      <c r="C32" s="38"/>
      <c r="D32" s="38"/>
      <c r="E32" s="38"/>
      <c r="F32" s="38"/>
      <c r="G32" s="38"/>
      <c r="H32" s="38"/>
      <c r="I32" s="38"/>
      <c r="J32" s="38"/>
      <c r="K32" s="38"/>
      <c r="L32" s="38"/>
    </row>
    <row r="33" spans="2:12">
      <c r="B33" s="38"/>
      <c r="C33" s="38"/>
      <c r="D33" s="38"/>
      <c r="E33" s="38"/>
      <c r="F33" s="38"/>
      <c r="G33" s="38"/>
      <c r="H33" s="38"/>
      <c r="I33" s="38"/>
      <c r="J33" s="38"/>
      <c r="K33" s="38"/>
      <c r="L33" s="38"/>
    </row>
    <row r="34" spans="2:12">
      <c r="B34" s="38"/>
      <c r="C34" s="38"/>
      <c r="D34" s="38"/>
      <c r="E34" s="38"/>
      <c r="F34" s="38"/>
      <c r="G34" s="38"/>
      <c r="H34" s="38"/>
      <c r="I34" s="38"/>
      <c r="J34" s="38"/>
      <c r="K34" s="38"/>
      <c r="L34" s="38"/>
    </row>
    <row r="35" spans="2:12">
      <c r="B35" s="38"/>
      <c r="C35" s="38"/>
      <c r="D35" s="38"/>
      <c r="E35" s="38"/>
      <c r="F35" s="38"/>
      <c r="G35" s="38"/>
      <c r="H35" s="38"/>
      <c r="I35" s="38"/>
      <c r="J35" s="38"/>
      <c r="K35" s="38"/>
      <c r="L35" s="38"/>
    </row>
    <row r="36" spans="2:12">
      <c r="B36" s="38"/>
      <c r="C36" s="38"/>
      <c r="D36" s="38"/>
      <c r="E36" s="38"/>
      <c r="F36" s="38"/>
      <c r="G36" s="38"/>
      <c r="H36" s="38"/>
      <c r="I36" s="38"/>
      <c r="J36" s="38"/>
      <c r="K36" s="38"/>
      <c r="L36" s="38"/>
    </row>
    <row r="37" spans="2:12">
      <c r="B37" s="38"/>
      <c r="C37" s="38"/>
      <c r="D37" s="38"/>
      <c r="E37" s="38"/>
      <c r="F37" s="38"/>
      <c r="G37" s="38"/>
      <c r="H37" s="38"/>
      <c r="I37" s="38"/>
      <c r="J37" s="38"/>
      <c r="K37" s="38"/>
      <c r="L37" s="38"/>
    </row>
    <row r="38" spans="2:12">
      <c r="B38" s="38"/>
      <c r="C38" s="38"/>
      <c r="D38" s="38"/>
      <c r="E38" s="38"/>
      <c r="F38" s="38"/>
      <c r="G38" s="38"/>
      <c r="H38" s="38"/>
      <c r="I38" s="38"/>
      <c r="J38" s="38"/>
      <c r="K38" s="38"/>
      <c r="L38" s="38"/>
    </row>
    <row r="39" spans="2:12">
      <c r="B39" s="38"/>
      <c r="C39" s="38"/>
      <c r="D39" s="38"/>
      <c r="E39" s="38"/>
      <c r="F39" s="38"/>
      <c r="G39" s="38"/>
      <c r="H39" s="38"/>
      <c r="I39" s="38"/>
      <c r="J39" s="38"/>
      <c r="K39" s="38"/>
      <c r="L39" s="38"/>
    </row>
    <row r="40" spans="2:12">
      <c r="B40" s="38"/>
      <c r="C40" s="38"/>
      <c r="D40" s="38"/>
      <c r="E40" s="38"/>
      <c r="F40" s="38"/>
      <c r="G40" s="38"/>
      <c r="H40" s="38"/>
      <c r="I40" s="38"/>
      <c r="J40" s="38"/>
      <c r="K40" s="38"/>
      <c r="L40" s="38"/>
    </row>
    <row r="41" spans="2:12">
      <c r="B41" s="38"/>
      <c r="C41" s="38"/>
      <c r="D41" s="38"/>
      <c r="E41" s="38"/>
      <c r="F41" s="38"/>
      <c r="G41" s="38"/>
      <c r="H41" s="38"/>
      <c r="I41" s="38"/>
      <c r="J41" s="38"/>
      <c r="K41" s="38"/>
      <c r="L41" s="38"/>
    </row>
    <row r="42" spans="2:12">
      <c r="B42" s="38"/>
      <c r="C42" s="38"/>
      <c r="D42" s="38"/>
      <c r="E42" s="38"/>
      <c r="F42" s="38"/>
      <c r="G42" s="38"/>
      <c r="H42" s="38"/>
      <c r="I42" s="38"/>
      <c r="J42" s="38"/>
      <c r="K42" s="38"/>
      <c r="L42" s="38"/>
    </row>
    <row r="43" spans="2:12">
      <c r="B43" s="38"/>
      <c r="C43" s="38"/>
      <c r="D43" s="38"/>
      <c r="E43" s="38"/>
      <c r="F43" s="38"/>
      <c r="G43" s="38"/>
      <c r="H43" s="38"/>
      <c r="I43" s="38"/>
      <c r="J43" s="38"/>
      <c r="K43" s="38"/>
      <c r="L43" s="38"/>
    </row>
    <row r="44" spans="2:12">
      <c r="B44" s="38"/>
      <c r="C44" s="38"/>
      <c r="D44" s="38"/>
      <c r="E44" s="38"/>
      <c r="F44" s="38"/>
      <c r="G44" s="38"/>
      <c r="H44" s="38"/>
      <c r="I44" s="38"/>
      <c r="J44" s="38"/>
      <c r="K44" s="38"/>
      <c r="L44" s="38"/>
    </row>
    <row r="45" spans="2:12">
      <c r="B45" s="38"/>
      <c r="C45" s="38"/>
      <c r="D45" s="38"/>
      <c r="E45" s="38"/>
      <c r="F45" s="38"/>
      <c r="G45" s="38"/>
      <c r="H45" s="38"/>
      <c r="I45" s="38"/>
      <c r="J45" s="38"/>
      <c r="K45" s="38"/>
      <c r="L45" s="38"/>
    </row>
    <row r="46" spans="2:12" hidden="1">
      <c r="B46" s="38"/>
      <c r="C46" s="38"/>
      <c r="D46" s="38"/>
      <c r="E46" s="38"/>
      <c r="F46" s="100" t="str">
        <f>+IFERROR(AVERAGE(F8:F17),"")</f>
        <v/>
      </c>
      <c r="G46" s="100"/>
      <c r="H46" s="100"/>
      <c r="I46" s="100"/>
      <c r="J46" s="100" t="str">
        <f>+IFERROR(AVERAGE(J8:J17),"")</f>
        <v/>
      </c>
      <c r="K46" s="100"/>
      <c r="L46" s="100" t="str">
        <f>+IFERROR(AVERAGE(L8:L17),"")</f>
        <v/>
      </c>
    </row>
    <row r="47" spans="2:12">
      <c r="B47" s="38"/>
      <c r="C47" s="38"/>
      <c r="D47" s="38"/>
      <c r="E47" s="38"/>
      <c r="F47" s="38"/>
      <c r="G47" s="38"/>
      <c r="H47" s="38"/>
      <c r="I47" s="38"/>
      <c r="J47" s="38"/>
      <c r="K47" s="38"/>
      <c r="L47" s="38"/>
    </row>
    <row r="48" spans="2:12">
      <c r="B48" s="64"/>
      <c r="C48" s="64"/>
      <c r="D48" s="64"/>
      <c r="E48" s="64"/>
      <c r="F48" s="64"/>
      <c r="G48" s="64"/>
      <c r="H48" s="64"/>
      <c r="I48" s="64"/>
      <c r="J48" s="64"/>
      <c r="K48" s="64"/>
      <c r="L48" s="64"/>
    </row>
    <row r="49" spans="2:12">
      <c r="B49" s="64"/>
      <c r="C49" s="64"/>
      <c r="D49" s="64"/>
      <c r="E49" s="64"/>
      <c r="F49" s="64"/>
      <c r="G49" s="64"/>
      <c r="H49" s="64"/>
      <c r="I49" s="64"/>
      <c r="J49" s="64"/>
      <c r="K49" s="64"/>
      <c r="L49" s="64"/>
    </row>
  </sheetData>
  <sheetProtection algorithmName="SHA-512" hashValue="UaFdpzTXcUc+t5wGIiiLSgh44nOOb4Kj9men7gRMCCD27t5l9EqU9RnFcUBX1zD/yg4kMS/Ikii4IGDYxAmT+Q==" saltValue="s1rHeCb/kV+6YGx7k0TrWQ==" spinCount="100000" sheet="1" objects="1" scenarios="1"/>
  <mergeCells count="6">
    <mergeCell ref="M6:M7"/>
    <mergeCell ref="D5:M5"/>
    <mergeCell ref="B3:D3"/>
    <mergeCell ref="L6:L7"/>
    <mergeCell ref="H6:K6"/>
    <mergeCell ref="D6:G6"/>
  </mergeCells>
  <conditionalFormatting sqref="L8:L1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1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1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1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7"/>
    <dataValidation allowBlank="1" showInputMessage="1" showErrorMessage="1" prompt="Escriba el número de demandas de esa causa registradas al finalizar el año de implementación 2 en eKOGUI." sqref="H7:H17"/>
    <dataValidation allowBlank="1" showInputMessage="1" showErrorMessage="1" prompt="El campo se diligencia automáticamente con la información registrada para el año de implementación 1." sqref="I7:I17"/>
    <dataValidation allowBlank="1" showInputMessage="1" showErrorMessage="1" prompt="Se calcula automáticamente el cambio porcentual en las demandas de esa causa, una vez se ingrese los valores de las demandas para cada año." sqref="K8:K17 J7:J17 F7:F17"/>
    <dataValidation allowBlank="1" showInputMessage="1" showErrorMessage="1" prompt="Escriba el número de demandas de esa causa registradas al finalizar el año de formulación de la política en eKOGUI." sqref="E7:E17"/>
    <dataValidation allowBlank="1" showInputMessage="1" showErrorMessage="1" prompt="Escriba el número de demandas de esa causa registradas al finalizal el año 1 de implementación en eKOGUI." sqref="D7:D17"/>
    <dataValidation allowBlank="1" showInputMessage="1" showErrorMessage="1" prompt="Explique brevemente el resultado" sqref="G7:G1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topLeftCell="A2" zoomScaleNormal="100" workbookViewId="0">
      <selection activeCell="C6" sqref="C6"/>
    </sheetView>
  </sheetViews>
  <sheetFormatPr baseColWidth="10" defaultRowHeight="15"/>
  <cols>
    <col min="1" max="1" width="5.85546875" customWidth="1"/>
    <col min="2" max="2" width="43" customWidth="1"/>
    <col min="3" max="3" width="35.42578125" customWidth="1"/>
    <col min="4" max="4" width="36.28515625" customWidth="1"/>
    <col min="5" max="5" width="19.7109375" customWidth="1"/>
    <col min="6" max="7" width="18.7109375" customWidth="1"/>
    <col min="8" max="8" width="15.7109375" customWidth="1"/>
  </cols>
  <sheetData>
    <row r="3" spans="1:34" ht="19.5">
      <c r="A3" s="20"/>
      <c r="B3" s="206" t="s">
        <v>2416</v>
      </c>
      <c r="C3" s="186"/>
      <c r="D3" s="186"/>
      <c r="E3" s="186"/>
      <c r="F3" s="226"/>
      <c r="G3" s="226"/>
      <c r="H3" s="226"/>
      <c r="I3" s="226"/>
      <c r="AA3" s="90"/>
      <c r="AB3" s="90"/>
      <c r="AC3" s="90"/>
      <c r="AD3" s="90"/>
      <c r="AE3" s="90"/>
      <c r="AF3" s="90"/>
      <c r="AG3" s="90"/>
      <c r="AH3" s="90"/>
    </row>
    <row r="4" spans="1:34">
      <c r="Z4" s="113" t="s">
        <v>2424</v>
      </c>
      <c r="AA4" s="113">
        <v>20</v>
      </c>
      <c r="AB4" s="113"/>
      <c r="AC4" s="113"/>
      <c r="AD4" s="90"/>
      <c r="AE4" s="90"/>
      <c r="AF4" s="90"/>
      <c r="AG4" s="90"/>
      <c r="AH4" s="90"/>
    </row>
    <row r="5" spans="1:34" ht="15.75">
      <c r="B5" s="84"/>
      <c r="C5" s="85" t="s">
        <v>2420</v>
      </c>
      <c r="D5" s="85" t="s">
        <v>2421</v>
      </c>
      <c r="E5" s="85" t="s">
        <v>2422</v>
      </c>
      <c r="Z5" s="113" t="s">
        <v>2423</v>
      </c>
      <c r="AA5" s="113">
        <v>20</v>
      </c>
      <c r="AB5" s="113"/>
      <c r="AC5" s="113"/>
      <c r="AD5" s="90"/>
      <c r="AE5" s="90"/>
      <c r="AF5" s="90"/>
      <c r="AG5" s="90"/>
      <c r="AH5" s="90"/>
    </row>
    <row r="6" spans="1:34" ht="15.75">
      <c r="B6" s="88" t="s">
        <v>2417</v>
      </c>
      <c r="C6" s="86" t="str">
        <f>+'INDICADOR GESTIÓN - MECANISMO'!J43</f>
        <v/>
      </c>
      <c r="D6" s="86" t="str">
        <f>+'INDICADOR GESTIÓN - MECANISMO'!N43</f>
        <v/>
      </c>
      <c r="E6" s="86" t="str">
        <f>+'INDICADOR GESTIÓN - MECANISMO'!P43</f>
        <v/>
      </c>
      <c r="Z6" s="113" t="s">
        <v>2426</v>
      </c>
      <c r="AA6" s="113">
        <v>20</v>
      </c>
      <c r="AB6" s="113"/>
      <c r="AC6" s="113"/>
      <c r="AD6" s="90"/>
      <c r="AE6" s="90"/>
      <c r="AF6" s="90"/>
      <c r="AG6" s="90"/>
      <c r="AH6" s="90"/>
    </row>
    <row r="7" spans="1:34" ht="15.75">
      <c r="B7" s="88" t="s">
        <v>2418</v>
      </c>
      <c r="C7" s="86" t="str">
        <f>+'INDICADOR DE RESULTADO - MEDIDA'!J46</f>
        <v/>
      </c>
      <c r="D7" s="86" t="str">
        <f>+'INDICADOR DE RESULTADO - MEDIDA'!N46</f>
        <v/>
      </c>
      <c r="E7" s="86" t="str">
        <f>+'INDICADOR DE RESULTADO - MEDIDA'!P46</f>
        <v/>
      </c>
      <c r="Z7" s="113" t="s">
        <v>2425</v>
      </c>
      <c r="AA7" s="113">
        <v>20</v>
      </c>
      <c r="AB7" s="113"/>
      <c r="AC7" s="113"/>
      <c r="AD7" s="90"/>
      <c r="AE7" s="90"/>
      <c r="AF7" s="90"/>
      <c r="AG7" s="90"/>
      <c r="AH7" s="90"/>
    </row>
    <row r="8" spans="1:34" ht="15.75">
      <c r="B8" s="88" t="s">
        <v>2419</v>
      </c>
      <c r="C8" s="87" t="str">
        <f>+'INDICADOR IMPACTO-LITIGIO'!F46</f>
        <v/>
      </c>
      <c r="D8" s="87" t="str">
        <f>+'INDICADOR IMPACTO-LITIGIO'!J46</f>
        <v/>
      </c>
      <c r="E8" s="87" t="str">
        <f>+'INDICADOR IMPACTO-LITIGIO'!L46</f>
        <v/>
      </c>
      <c r="Z8" s="113" t="s">
        <v>2427</v>
      </c>
      <c r="AA8" s="113">
        <v>20</v>
      </c>
      <c r="AB8" s="113"/>
      <c r="AC8" s="113"/>
      <c r="AD8" s="90"/>
      <c r="AE8" s="90"/>
      <c r="AF8" s="90"/>
      <c r="AG8" s="90"/>
      <c r="AH8" s="90"/>
    </row>
    <row r="9" spans="1:34">
      <c r="Z9" s="113" t="s">
        <v>2428</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2429</v>
      </c>
      <c r="AA11" s="114" t="e">
        <f>+E6*100</f>
        <v>#VALUE!</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2430</v>
      </c>
      <c r="AA13" s="113" t="e">
        <f>AA11-AA14/2</f>
        <v>#VALUE!</v>
      </c>
      <c r="AB13" s="113"/>
      <c r="AC13" s="113" t="e">
        <f>AC11-AC14/2</f>
        <v>#VALUE!</v>
      </c>
      <c r="AD13" s="90"/>
      <c r="AE13" s="90"/>
      <c r="AF13" s="90"/>
      <c r="AG13" s="90"/>
      <c r="AH13" s="90"/>
    </row>
    <row r="14" spans="1:34">
      <c r="Z14" s="113" t="s">
        <v>2431</v>
      </c>
      <c r="AA14" s="113">
        <v>3</v>
      </c>
      <c r="AB14" s="113"/>
      <c r="AC14" s="113">
        <v>3</v>
      </c>
      <c r="AD14" s="90"/>
      <c r="AE14" s="90"/>
      <c r="AF14" s="90"/>
      <c r="AG14" s="90"/>
      <c r="AH14" s="90"/>
    </row>
    <row r="15" spans="1:34">
      <c r="Z15" s="113" t="s">
        <v>2432</v>
      </c>
      <c r="AA15" s="113" t="e">
        <f>SUM(AA4:AA9)-AA13-AA14</f>
        <v>#VALUE!</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40" t="s">
        <v>2433</v>
      </c>
      <c r="D24" s="240"/>
    </row>
    <row r="26" spans="3:34">
      <c r="C26" s="241" t="str">
        <f>+E8</f>
        <v/>
      </c>
      <c r="D26" s="242"/>
    </row>
    <row r="27" spans="3:34">
      <c r="C27" s="243"/>
      <c r="D27" s="244"/>
    </row>
    <row r="28" spans="3:34">
      <c r="C28" s="245"/>
      <c r="D28" s="246"/>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9.5">
      <c r="B3" s="248" t="s">
        <v>1539</v>
      </c>
      <c r="C3" s="186"/>
      <c r="D3" s="186"/>
      <c r="E3" s="186"/>
      <c r="F3" s="186"/>
      <c r="G3" s="186"/>
      <c r="H3" s="186"/>
      <c r="I3" s="96"/>
      <c r="J3" s="96"/>
      <c r="K3" s="96"/>
    </row>
    <row r="5" spans="2:11">
      <c r="B5" s="198" t="s">
        <v>2376</v>
      </c>
      <c r="C5" s="198"/>
      <c r="D5" s="198"/>
      <c r="E5" s="198"/>
      <c r="F5" s="198"/>
      <c r="G5" s="198"/>
      <c r="H5" s="198"/>
      <c r="I5" s="94"/>
      <c r="J5" s="94"/>
      <c r="K5" s="94"/>
    </row>
    <row r="6" spans="2:11">
      <c r="B6" s="198"/>
      <c r="C6" s="198"/>
      <c r="D6" s="198"/>
      <c r="E6" s="198"/>
      <c r="F6" s="198"/>
      <c r="G6" s="198"/>
      <c r="H6" s="198"/>
      <c r="I6" s="94"/>
      <c r="J6" s="94"/>
      <c r="K6" s="94"/>
    </row>
    <row r="7" spans="2:11">
      <c r="B7" s="39"/>
      <c r="C7" s="39"/>
      <c r="D7" s="39"/>
      <c r="E7" s="39"/>
      <c r="F7" s="39"/>
      <c r="G7" s="39"/>
      <c r="H7" s="39"/>
    </row>
    <row r="8" spans="2:11">
      <c r="B8" s="198" t="s">
        <v>2377</v>
      </c>
      <c r="C8" s="198"/>
      <c r="D8" s="198"/>
      <c r="E8" s="198"/>
      <c r="F8" s="198"/>
      <c r="G8" s="198"/>
      <c r="H8" s="198"/>
      <c r="I8" s="94"/>
      <c r="J8" s="94"/>
      <c r="K8" s="94"/>
    </row>
    <row r="9" spans="2:11">
      <c r="B9" s="133"/>
      <c r="C9" s="133"/>
      <c r="D9" s="133"/>
      <c r="E9" s="133"/>
      <c r="F9" s="133"/>
      <c r="G9" s="133"/>
      <c r="H9" s="133"/>
      <c r="I9" s="110"/>
      <c r="J9" s="110"/>
      <c r="K9" s="110"/>
    </row>
    <row r="10" spans="2:11">
      <c r="B10" s="198" t="s">
        <v>2378</v>
      </c>
      <c r="C10" s="198"/>
      <c r="D10" s="198"/>
      <c r="E10" s="198"/>
      <c r="F10" s="198"/>
      <c r="G10" s="198"/>
      <c r="H10" s="198"/>
      <c r="I10" s="94"/>
      <c r="J10" s="94"/>
      <c r="K10" s="94"/>
    </row>
    <row r="11" spans="2:11">
      <c r="B11" s="133"/>
      <c r="C11" s="133"/>
      <c r="D11" s="133"/>
      <c r="E11" s="133"/>
      <c r="F11" s="133"/>
      <c r="G11" s="133"/>
      <c r="H11" s="133"/>
      <c r="I11" s="110"/>
      <c r="J11" s="110"/>
      <c r="K11" s="110"/>
    </row>
    <row r="12" spans="2:11">
      <c r="B12" s="198" t="s">
        <v>2379</v>
      </c>
      <c r="C12" s="198"/>
      <c r="D12" s="198"/>
      <c r="E12" s="198"/>
      <c r="F12" s="198"/>
      <c r="G12" s="198"/>
      <c r="H12" s="198"/>
      <c r="I12" s="94"/>
      <c r="J12" s="94"/>
      <c r="K12" s="94"/>
    </row>
    <row r="13" spans="2:11">
      <c r="B13" s="133"/>
      <c r="C13" s="133"/>
      <c r="D13" s="133"/>
      <c r="E13" s="133"/>
      <c r="F13" s="133"/>
      <c r="G13" s="133"/>
      <c r="H13" s="133"/>
      <c r="I13" s="110"/>
      <c r="J13" s="110"/>
      <c r="K13" s="110"/>
    </row>
    <row r="14" spans="2:11">
      <c r="B14" s="198" t="s">
        <v>2380</v>
      </c>
      <c r="C14" s="198"/>
      <c r="D14" s="198"/>
      <c r="E14" s="198"/>
      <c r="F14" s="198"/>
      <c r="G14" s="198"/>
      <c r="H14" s="198"/>
      <c r="I14" s="94"/>
      <c r="J14" s="94"/>
      <c r="K14" s="94"/>
    </row>
    <row r="15" spans="2:11">
      <c r="B15" s="133"/>
      <c r="C15" s="133"/>
      <c r="D15" s="133"/>
      <c r="E15" s="133"/>
      <c r="F15" s="133"/>
      <c r="G15" s="133"/>
      <c r="H15" s="133"/>
      <c r="I15" s="110"/>
      <c r="J15" s="110"/>
      <c r="K15" s="110"/>
    </row>
    <row r="16" spans="2:11">
      <c r="B16" s="198" t="s">
        <v>2381</v>
      </c>
      <c r="C16" s="198"/>
      <c r="D16" s="198"/>
      <c r="E16" s="198"/>
      <c r="F16" s="198"/>
      <c r="G16" s="198"/>
      <c r="H16" s="198"/>
      <c r="I16" s="94"/>
      <c r="J16" s="94"/>
      <c r="K16" s="94"/>
    </row>
    <row r="17" spans="2:11">
      <c r="B17" s="133"/>
      <c r="C17" s="133"/>
      <c r="D17" s="133"/>
      <c r="E17" s="133"/>
      <c r="F17" s="133"/>
      <c r="G17" s="133"/>
      <c r="H17" s="133"/>
      <c r="I17" s="110"/>
      <c r="J17" s="110"/>
      <c r="K17" s="110"/>
    </row>
    <row r="18" spans="2:11">
      <c r="B18" s="198" t="s">
        <v>2382</v>
      </c>
      <c r="C18" s="198"/>
      <c r="D18" s="198"/>
      <c r="E18" s="198"/>
      <c r="F18" s="198"/>
      <c r="G18" s="198"/>
      <c r="H18" s="198"/>
      <c r="I18" s="94"/>
      <c r="J18" s="94"/>
      <c r="K18" s="94"/>
    </row>
    <row r="19" spans="2:11">
      <c r="B19" s="133"/>
      <c r="C19" s="133"/>
      <c r="D19" s="133"/>
      <c r="E19" s="133"/>
      <c r="F19" s="133"/>
      <c r="G19" s="133"/>
      <c r="H19" s="133"/>
      <c r="I19" s="110"/>
      <c r="J19" s="110"/>
      <c r="K19" s="110"/>
    </row>
    <row r="20" spans="2:11">
      <c r="B20" s="198" t="s">
        <v>2383</v>
      </c>
      <c r="C20" s="198"/>
      <c r="D20" s="198"/>
      <c r="E20" s="198"/>
      <c r="F20" s="198"/>
      <c r="G20" s="198"/>
      <c r="H20" s="198"/>
      <c r="I20" s="94"/>
      <c r="J20" s="94"/>
      <c r="K20" s="94"/>
    </row>
    <row r="22" spans="2:11">
      <c r="B22" s="249" t="s">
        <v>2468</v>
      </c>
      <c r="C22" s="199"/>
      <c r="D22" s="199"/>
      <c r="E22" s="199"/>
      <c r="F22" s="199"/>
      <c r="G22" s="199"/>
      <c r="H22" s="199"/>
    </row>
    <row r="23" spans="2:11">
      <c r="B23" s="199"/>
      <c r="C23" s="199"/>
      <c r="D23" s="199"/>
      <c r="E23" s="199"/>
      <c r="F23" s="199"/>
      <c r="G23" s="199"/>
      <c r="H23" s="199"/>
    </row>
    <row r="45" spans="5:6" ht="26.25">
      <c r="E45" s="247"/>
      <c r="F45" s="247"/>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56" t="s">
        <v>1540</v>
      </c>
      <c r="C3" s="156"/>
      <c r="D3" s="156"/>
      <c r="E3" s="156"/>
      <c r="F3" s="156"/>
      <c r="G3" s="178"/>
      <c r="H3" s="178"/>
      <c r="I3" s="115"/>
    </row>
    <row r="4" spans="2:9">
      <c r="B4" s="102"/>
      <c r="C4" s="102"/>
      <c r="D4" s="102"/>
      <c r="E4" s="102"/>
      <c r="F4" s="102"/>
      <c r="G4" s="38"/>
      <c r="H4" s="39"/>
      <c r="I4" s="39"/>
    </row>
    <row r="5" spans="2:9">
      <c r="B5" s="39" t="s">
        <v>2436</v>
      </c>
    </row>
    <row r="6" spans="2:9">
      <c r="B6" s="39"/>
    </row>
    <row r="7" spans="2:9">
      <c r="B7" s="39" t="s">
        <v>2437</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6" t="s">
        <v>2463</v>
      </c>
      <c r="C3" s="156"/>
      <c r="D3" s="156"/>
      <c r="E3" s="156"/>
      <c r="F3" s="156"/>
      <c r="G3" s="178"/>
      <c r="H3" s="178"/>
    </row>
    <row r="5" spans="2:8">
      <c r="B5" s="177" t="s">
        <v>2441</v>
      </c>
      <c r="C5" s="177"/>
      <c r="D5" s="177"/>
      <c r="E5" s="177"/>
      <c r="F5" s="177"/>
      <c r="G5" s="250"/>
      <c r="H5" s="250"/>
    </row>
    <row r="6" spans="2:8">
      <c r="B6" s="177"/>
      <c r="C6" s="177"/>
      <c r="D6" s="177"/>
      <c r="E6" s="177"/>
      <c r="F6" s="177"/>
      <c r="G6" s="250"/>
      <c r="H6" s="250"/>
    </row>
    <row r="7" spans="2:8">
      <c r="B7" s="177"/>
      <c r="C7" s="177"/>
      <c r="D7" s="177"/>
      <c r="E7" s="177"/>
      <c r="F7" s="177"/>
      <c r="G7" s="250"/>
      <c r="H7" s="250"/>
    </row>
    <row r="8" spans="2:8">
      <c r="B8" s="177"/>
      <c r="C8" s="177"/>
      <c r="D8" s="177"/>
      <c r="E8" s="177"/>
      <c r="F8" s="177"/>
      <c r="G8" s="250"/>
      <c r="H8" s="250"/>
    </row>
    <row r="9" spans="2:8">
      <c r="B9" s="177"/>
      <c r="C9" s="177"/>
      <c r="D9" s="177"/>
      <c r="E9" s="177"/>
      <c r="F9" s="177"/>
      <c r="G9" s="250"/>
      <c r="H9" s="250"/>
    </row>
    <row r="10" spans="2:8">
      <c r="B10" s="177"/>
      <c r="C10" s="177"/>
      <c r="D10" s="177"/>
      <c r="E10" s="177"/>
      <c r="F10" s="177"/>
      <c r="G10" s="250"/>
      <c r="H10" s="250"/>
    </row>
    <row r="11" spans="2:8">
      <c r="B11" s="177"/>
      <c r="C11" s="177"/>
      <c r="D11" s="177"/>
      <c r="E11" s="177"/>
      <c r="F11" s="177"/>
      <c r="G11" s="250"/>
      <c r="H11" s="250"/>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D274"/>
  <sheetViews>
    <sheetView showGridLines="0" topLeftCell="C1" workbookViewId="0">
      <selection activeCell="C3" sqref="C3:C274"/>
    </sheetView>
  </sheetViews>
  <sheetFormatPr baseColWidth="10" defaultColWidth="11.42578125"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6" t="s">
        <v>1541</v>
      </c>
      <c r="C3" s="199"/>
      <c r="D3" s="199"/>
      <c r="E3" s="199"/>
      <c r="F3" s="199"/>
      <c r="G3" s="199"/>
      <c r="H3" s="199"/>
      <c r="I3" s="76"/>
      <c r="J3" s="76"/>
    </row>
    <row r="4" spans="2:10">
      <c r="B4" s="177" t="s">
        <v>2384</v>
      </c>
      <c r="C4" s="178"/>
      <c r="D4" s="178"/>
      <c r="E4" s="178"/>
      <c r="F4" s="178"/>
      <c r="G4" s="178"/>
      <c r="H4" s="178"/>
      <c r="I4" s="77"/>
      <c r="J4" s="77"/>
    </row>
    <row r="5" spans="2:10">
      <c r="B5" s="178"/>
      <c r="C5" s="178"/>
      <c r="D5" s="178"/>
      <c r="E5" s="178"/>
      <c r="F5" s="178"/>
      <c r="G5" s="178"/>
      <c r="H5" s="178"/>
      <c r="I5" s="77"/>
      <c r="J5" s="77"/>
    </row>
    <row r="6" spans="2:10">
      <c r="B6" s="178"/>
      <c r="C6" s="178"/>
      <c r="D6" s="178"/>
      <c r="E6" s="178"/>
      <c r="F6" s="178"/>
      <c r="G6" s="178"/>
      <c r="H6" s="178"/>
      <c r="I6" s="77"/>
      <c r="J6" s="77"/>
    </row>
    <row r="7" spans="2:10">
      <c r="B7" s="178"/>
      <c r="C7" s="178"/>
      <c r="D7" s="178"/>
      <c r="E7" s="178"/>
      <c r="F7" s="178"/>
      <c r="G7" s="178"/>
      <c r="H7" s="178"/>
      <c r="I7" s="77"/>
      <c r="J7" s="77"/>
    </row>
    <row r="8" spans="2:10">
      <c r="B8" s="178"/>
      <c r="C8" s="178"/>
      <c r="D8" s="178"/>
      <c r="E8" s="178"/>
      <c r="F8" s="178"/>
      <c r="G8" s="178"/>
      <c r="H8" s="178"/>
      <c r="I8" s="77"/>
      <c r="J8" s="77"/>
    </row>
    <row r="9" spans="2:10">
      <c r="B9" s="178"/>
      <c r="C9" s="178"/>
      <c r="D9" s="178"/>
      <c r="E9" s="178"/>
      <c r="F9" s="178"/>
      <c r="G9" s="178"/>
      <c r="H9" s="178"/>
      <c r="I9" s="77"/>
      <c r="J9" s="77"/>
    </row>
    <row r="10" spans="2:10">
      <c r="B10" s="178"/>
      <c r="C10" s="178"/>
      <c r="D10" s="178"/>
      <c r="E10" s="178"/>
      <c r="F10" s="178"/>
      <c r="G10" s="178"/>
      <c r="H10" s="178"/>
      <c r="I10" s="77"/>
      <c r="J10" s="77"/>
    </row>
    <row r="11" spans="2:10">
      <c r="B11" s="178"/>
      <c r="C11" s="178"/>
      <c r="D11" s="178"/>
      <c r="E11" s="178"/>
      <c r="F11" s="178"/>
      <c r="G11" s="178"/>
      <c r="H11" s="178"/>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6" t="s">
        <v>1542</v>
      </c>
      <c r="C3" s="178"/>
      <c r="D3" s="178"/>
      <c r="E3" s="178"/>
      <c r="F3" s="178"/>
      <c r="G3" s="178"/>
      <c r="H3" s="178"/>
      <c r="I3" s="78"/>
    </row>
    <row r="4" spans="1:9">
      <c r="A4" s="107"/>
      <c r="B4" s="251" t="s">
        <v>2385</v>
      </c>
      <c r="C4" s="199"/>
      <c r="D4" s="199"/>
      <c r="E4" s="199"/>
      <c r="F4" s="199"/>
      <c r="G4" s="199"/>
      <c r="H4" s="199"/>
      <c r="I4" s="77"/>
    </row>
    <row r="5" spans="1:9">
      <c r="A5" s="107"/>
      <c r="B5" s="199"/>
      <c r="C5" s="199"/>
      <c r="D5" s="199"/>
      <c r="E5" s="199"/>
      <c r="F5" s="199"/>
      <c r="G5" s="199"/>
      <c r="H5" s="199"/>
      <c r="I5" s="77"/>
    </row>
    <row r="6" spans="1:9">
      <c r="A6" s="107"/>
      <c r="B6" s="199"/>
      <c r="C6" s="199"/>
      <c r="D6" s="199"/>
      <c r="E6" s="199"/>
      <c r="F6" s="199"/>
      <c r="G6" s="199"/>
      <c r="H6" s="199"/>
      <c r="I6" s="77"/>
    </row>
    <row r="7" spans="1:9">
      <c r="B7" s="199"/>
      <c r="C7" s="199"/>
      <c r="D7" s="199"/>
      <c r="E7" s="199"/>
      <c r="F7" s="199"/>
      <c r="G7" s="199"/>
      <c r="H7" s="199"/>
      <c r="I7" s="77"/>
    </row>
    <row r="8" spans="1:9">
      <c r="B8" s="199"/>
      <c r="C8" s="199"/>
      <c r="D8" s="199"/>
      <c r="E8" s="199"/>
      <c r="F8" s="199"/>
      <c r="G8" s="199"/>
      <c r="H8" s="199"/>
      <c r="I8" s="77"/>
    </row>
    <row r="9" spans="1:9">
      <c r="B9" s="199"/>
      <c r="C9" s="199"/>
      <c r="D9" s="199"/>
      <c r="E9" s="199"/>
      <c r="F9" s="199"/>
      <c r="G9" s="199"/>
      <c r="H9" s="199"/>
      <c r="I9" s="77"/>
    </row>
    <row r="10" spans="1:9">
      <c r="B10" s="199"/>
      <c r="C10" s="199"/>
      <c r="D10" s="199"/>
      <c r="E10" s="199"/>
      <c r="F10" s="199"/>
      <c r="G10" s="199"/>
      <c r="H10" s="199"/>
    </row>
    <row r="11" spans="1:9">
      <c r="B11" s="199"/>
      <c r="C11" s="199"/>
      <c r="D11" s="199"/>
      <c r="E11" s="199"/>
      <c r="F11" s="199"/>
      <c r="G11" s="199"/>
      <c r="H11" s="199"/>
    </row>
    <row r="12" spans="1:9">
      <c r="B12" s="199"/>
      <c r="C12" s="199"/>
      <c r="D12" s="199"/>
      <c r="E12" s="199"/>
      <c r="F12" s="199"/>
      <c r="G12" s="199"/>
      <c r="H12" s="199"/>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election activeCell="E40" sqref="E40"/>
    </sheetView>
  </sheetViews>
  <sheetFormatPr baseColWidth="10" defaultRowHeight="15"/>
  <cols>
    <col min="1" max="1" width="5.7109375" customWidth="1"/>
  </cols>
  <sheetData>
    <row r="3" spans="2:9" ht="18.75">
      <c r="B3" s="252" t="s">
        <v>1543</v>
      </c>
      <c r="C3" s="178"/>
      <c r="D3" s="178"/>
      <c r="E3" s="178"/>
      <c r="F3" s="178"/>
      <c r="G3" s="178"/>
      <c r="H3" s="178"/>
      <c r="I3" s="97"/>
    </row>
    <row r="4" spans="2:9">
      <c r="B4" s="177" t="s">
        <v>2457</v>
      </c>
      <c r="C4" s="178"/>
      <c r="D4" s="178"/>
      <c r="E4" s="178"/>
      <c r="F4" s="178"/>
      <c r="G4" s="178"/>
      <c r="H4" s="178"/>
      <c r="I4" s="95"/>
    </row>
    <row r="5" spans="2:9">
      <c r="B5" s="178"/>
      <c r="C5" s="178"/>
      <c r="D5" s="178"/>
      <c r="E5" s="178"/>
      <c r="F5" s="178"/>
      <c r="G5" s="178"/>
      <c r="H5" s="178"/>
      <c r="I5" s="95"/>
    </row>
    <row r="6" spans="2:9">
      <c r="B6" s="178"/>
      <c r="C6" s="178"/>
      <c r="D6" s="178"/>
      <c r="E6" s="178"/>
      <c r="F6" s="178"/>
      <c r="G6" s="178"/>
      <c r="H6" s="178"/>
      <c r="I6" s="95"/>
    </row>
    <row r="7" spans="2:9">
      <c r="B7" s="178"/>
      <c r="C7" s="178"/>
      <c r="D7" s="178"/>
      <c r="E7" s="178"/>
      <c r="F7" s="178"/>
      <c r="G7" s="178"/>
      <c r="H7" s="178"/>
      <c r="I7" s="95"/>
    </row>
    <row r="8" spans="2:9">
      <c r="B8" s="178"/>
      <c r="C8" s="178"/>
      <c r="D8" s="178"/>
      <c r="E8" s="178"/>
      <c r="F8" s="178"/>
      <c r="G8" s="178"/>
      <c r="H8" s="178"/>
      <c r="I8" s="95"/>
    </row>
    <row r="9" spans="2:9">
      <c r="B9" s="178"/>
      <c r="C9" s="178"/>
      <c r="D9" s="178"/>
      <c r="E9" s="178"/>
      <c r="F9" s="178"/>
      <c r="G9" s="178"/>
      <c r="H9" s="178"/>
      <c r="I9" s="95"/>
    </row>
    <row r="10" spans="2:9">
      <c r="B10" s="178"/>
      <c r="C10" s="178"/>
      <c r="D10" s="178"/>
      <c r="E10" s="178"/>
      <c r="F10" s="178"/>
      <c r="G10" s="178"/>
      <c r="H10" s="178"/>
      <c r="I10" s="95"/>
    </row>
    <row r="11" spans="2:9">
      <c r="B11" s="174"/>
      <c r="C11" s="174"/>
      <c r="D11" s="174"/>
      <c r="E11" s="174"/>
      <c r="F11" s="174"/>
      <c r="G11" s="174"/>
      <c r="H11" s="174"/>
      <c r="I11" s="95"/>
    </row>
    <row r="12" spans="2:9">
      <c r="B12" s="174"/>
      <c r="C12" s="174"/>
      <c r="D12" s="174"/>
      <c r="E12" s="174"/>
      <c r="F12" s="174"/>
      <c r="G12" s="174"/>
      <c r="H12" s="174"/>
      <c r="I12" s="95"/>
    </row>
    <row r="13" spans="2:9">
      <c r="B13" s="174"/>
      <c r="C13" s="174"/>
      <c r="D13" s="174"/>
      <c r="E13" s="174"/>
      <c r="F13" s="174"/>
      <c r="G13" s="174"/>
      <c r="H13" s="174"/>
      <c r="I13" s="95"/>
    </row>
    <row r="14" spans="2:9">
      <c r="B14" s="174"/>
      <c r="C14" s="174"/>
      <c r="D14" s="174"/>
      <c r="E14" s="174"/>
      <c r="F14" s="174"/>
      <c r="G14" s="174"/>
      <c r="H14" s="174"/>
    </row>
    <row r="15" spans="2:9">
      <c r="B15" s="174"/>
      <c r="C15" s="174"/>
      <c r="D15" s="174"/>
      <c r="E15" s="174"/>
      <c r="F15" s="174"/>
      <c r="G15" s="174"/>
      <c r="H15" s="174"/>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heetViews>
  <sheetFormatPr baseColWidth="10" defaultRowHeight="15"/>
  <cols>
    <col min="1" max="1" width="5.7109375" customWidth="1"/>
  </cols>
  <sheetData>
    <row r="3" spans="2:10" ht="18.75">
      <c r="B3" s="156" t="s">
        <v>1544</v>
      </c>
      <c r="C3" s="178"/>
      <c r="D3" s="178"/>
      <c r="E3" s="178"/>
      <c r="F3" s="178"/>
      <c r="G3" s="178"/>
      <c r="H3" s="178"/>
      <c r="I3" s="97"/>
      <c r="J3" s="97"/>
    </row>
    <row r="4" spans="2:10">
      <c r="B4" s="177" t="s">
        <v>2451</v>
      </c>
      <c r="C4" s="178"/>
      <c r="D4" s="178"/>
      <c r="E4" s="178"/>
      <c r="F4" s="178"/>
      <c r="G4" s="178"/>
      <c r="H4" s="178"/>
      <c r="I4" s="116"/>
      <c r="J4" s="116"/>
    </row>
    <row r="5" spans="2:10">
      <c r="B5" s="178"/>
      <c r="C5" s="178"/>
      <c r="D5" s="178"/>
      <c r="E5" s="178"/>
      <c r="F5" s="178"/>
      <c r="G5" s="178"/>
      <c r="H5" s="178"/>
      <c r="I5" s="116"/>
      <c r="J5" s="116"/>
    </row>
    <row r="6" spans="2:10">
      <c r="B6" s="178"/>
      <c r="C6" s="178"/>
      <c r="D6" s="178"/>
      <c r="E6" s="178"/>
      <c r="F6" s="178"/>
      <c r="G6" s="178"/>
      <c r="H6" s="178"/>
      <c r="I6" s="116"/>
      <c r="J6" s="116"/>
    </row>
    <row r="7" spans="2:10">
      <c r="B7" s="178"/>
      <c r="C7" s="178"/>
      <c r="D7" s="178"/>
      <c r="E7" s="178"/>
      <c r="F7" s="178"/>
      <c r="G7" s="178"/>
      <c r="H7" s="178"/>
      <c r="I7" s="116"/>
      <c r="J7" s="116"/>
    </row>
    <row r="8" spans="2:10">
      <c r="B8" s="178"/>
      <c r="C8" s="178"/>
      <c r="D8" s="178"/>
      <c r="E8" s="178"/>
      <c r="F8" s="178"/>
      <c r="G8" s="178"/>
      <c r="H8" s="178"/>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06" t="s">
        <v>1545</v>
      </c>
      <c r="C3" s="174"/>
      <c r="D3" s="174"/>
      <c r="E3" s="174"/>
      <c r="F3" s="174"/>
      <c r="G3" s="174"/>
      <c r="H3" s="174"/>
      <c r="I3" s="118"/>
    </row>
    <row r="4" spans="2:9">
      <c r="B4" s="177" t="s">
        <v>2387</v>
      </c>
      <c r="C4" s="178"/>
      <c r="D4" s="178"/>
      <c r="E4" s="178"/>
      <c r="F4" s="178"/>
      <c r="G4" s="178"/>
      <c r="H4" s="178"/>
      <c r="I4" s="116"/>
    </row>
    <row r="5" spans="2:9">
      <c r="B5" s="178"/>
      <c r="C5" s="178"/>
      <c r="D5" s="178"/>
      <c r="E5" s="178"/>
      <c r="F5" s="178"/>
      <c r="G5" s="178"/>
      <c r="H5" s="178"/>
      <c r="I5" s="116"/>
    </row>
    <row r="6" spans="2:9">
      <c r="B6" s="178"/>
      <c r="C6" s="178"/>
      <c r="D6" s="178"/>
      <c r="E6" s="178"/>
      <c r="F6" s="178"/>
      <c r="G6" s="178"/>
      <c r="H6" s="178"/>
      <c r="I6" s="116"/>
    </row>
    <row r="7" spans="2:9">
      <c r="B7" s="178"/>
      <c r="C7" s="178"/>
      <c r="D7" s="178"/>
      <c r="E7" s="178"/>
      <c r="F7" s="178"/>
      <c r="G7" s="178"/>
      <c r="H7" s="178"/>
      <c r="I7" s="116"/>
    </row>
    <row r="8" spans="2:9">
      <c r="B8" s="178"/>
      <c r="C8" s="178"/>
      <c r="D8" s="178"/>
      <c r="E8" s="178"/>
      <c r="F8" s="178"/>
      <c r="G8" s="178"/>
      <c r="H8" s="178"/>
      <c r="I8" s="116"/>
    </row>
    <row r="9" spans="2:9">
      <c r="B9" s="178"/>
      <c r="C9" s="178"/>
      <c r="D9" s="178"/>
      <c r="E9" s="178"/>
      <c r="F9" s="178"/>
      <c r="G9" s="178"/>
      <c r="H9" s="178"/>
      <c r="I9" s="116"/>
    </row>
    <row r="10" spans="2:9">
      <c r="B10" s="178"/>
      <c r="C10" s="178"/>
      <c r="D10" s="178"/>
      <c r="E10" s="178"/>
      <c r="F10" s="178"/>
      <c r="G10" s="178"/>
      <c r="H10" s="178"/>
      <c r="I10" s="116"/>
    </row>
    <row r="11" spans="2:9">
      <c r="B11" s="178"/>
      <c r="C11" s="178"/>
      <c r="D11" s="178"/>
      <c r="E11" s="178"/>
      <c r="F11" s="178"/>
      <c r="G11" s="178"/>
      <c r="H11" s="178"/>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2" t="s">
        <v>1546</v>
      </c>
      <c r="C3" s="178"/>
      <c r="D3" s="178"/>
      <c r="E3" s="178"/>
      <c r="F3" s="178"/>
      <c r="G3" s="178"/>
      <c r="H3" s="178"/>
      <c r="I3" s="97"/>
    </row>
    <row r="4" spans="2:9">
      <c r="B4" s="253" t="s">
        <v>2452</v>
      </c>
      <c r="C4" s="254"/>
      <c r="D4" s="254"/>
      <c r="E4" s="254"/>
      <c r="F4" s="254"/>
      <c r="G4" s="254"/>
      <c r="H4" s="254"/>
      <c r="I4" s="95"/>
    </row>
    <row r="5" spans="2:9">
      <c r="B5" s="254"/>
      <c r="C5" s="254"/>
      <c r="D5" s="254"/>
      <c r="E5" s="254"/>
      <c r="F5" s="254"/>
      <c r="G5" s="254"/>
      <c r="H5" s="254"/>
      <c r="I5" s="95"/>
    </row>
    <row r="6" spans="2:9">
      <c r="B6" s="254"/>
      <c r="C6" s="254"/>
      <c r="D6" s="254"/>
      <c r="E6" s="254"/>
      <c r="F6" s="254"/>
      <c r="G6" s="254"/>
      <c r="H6" s="254"/>
    </row>
    <row r="7" spans="2:9">
      <c r="B7" s="254"/>
      <c r="C7" s="254"/>
      <c r="D7" s="254"/>
      <c r="E7" s="254"/>
      <c r="F7" s="254"/>
      <c r="G7" s="254"/>
      <c r="H7" s="254"/>
    </row>
    <row r="8" spans="2:9">
      <c r="B8" s="254"/>
      <c r="C8" s="254"/>
      <c r="D8" s="254"/>
      <c r="E8" s="254"/>
      <c r="F8" s="254"/>
      <c r="G8" s="254"/>
      <c r="H8" s="254"/>
    </row>
    <row r="9" spans="2:9">
      <c r="B9" s="254"/>
      <c r="C9" s="254"/>
      <c r="D9" s="254"/>
      <c r="E9" s="254"/>
      <c r="F9" s="254"/>
      <c r="G9" s="254"/>
      <c r="H9" s="254"/>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2" t="s">
        <v>2388</v>
      </c>
      <c r="C3" s="178"/>
      <c r="D3" s="178"/>
      <c r="E3" s="178"/>
      <c r="F3" s="178"/>
      <c r="G3" s="178"/>
      <c r="H3" s="178"/>
      <c r="I3" s="97"/>
    </row>
    <row r="4" spans="1:9">
      <c r="A4" s="64"/>
      <c r="B4" s="177" t="s">
        <v>2467</v>
      </c>
      <c r="C4" s="178"/>
      <c r="D4" s="178"/>
      <c r="E4" s="178"/>
      <c r="F4" s="178"/>
      <c r="G4" s="178"/>
      <c r="H4" s="178"/>
      <c r="I4" s="95"/>
    </row>
    <row r="5" spans="1:9">
      <c r="B5" s="178"/>
      <c r="C5" s="178"/>
      <c r="D5" s="178"/>
      <c r="E5" s="178"/>
      <c r="F5" s="178"/>
      <c r="G5" s="178"/>
      <c r="H5" s="178"/>
      <c r="I5" s="95"/>
    </row>
    <row r="6" spans="1:9">
      <c r="B6" s="178"/>
      <c r="C6" s="178"/>
      <c r="D6" s="178"/>
      <c r="E6" s="178"/>
      <c r="F6" s="178"/>
      <c r="G6" s="178"/>
      <c r="H6" s="178"/>
      <c r="I6" s="95"/>
    </row>
    <row r="7" spans="1:9">
      <c r="B7" s="178"/>
      <c r="C7" s="178"/>
      <c r="D7" s="178"/>
      <c r="E7" s="178"/>
      <c r="F7" s="178"/>
      <c r="G7" s="178"/>
      <c r="H7" s="178"/>
      <c r="I7" s="95"/>
    </row>
    <row r="8" spans="1:9">
      <c r="B8" s="178"/>
      <c r="C8" s="178"/>
      <c r="D8" s="178"/>
      <c r="E8" s="178"/>
      <c r="F8" s="178"/>
      <c r="G8" s="178"/>
      <c r="H8" s="178"/>
    </row>
    <row r="9" spans="1:9">
      <c r="B9" s="178"/>
      <c r="C9" s="178"/>
      <c r="D9" s="178"/>
      <c r="E9" s="178"/>
      <c r="F9" s="178"/>
      <c r="G9" s="178"/>
      <c r="H9" s="178"/>
    </row>
    <row r="10" spans="1:9">
      <c r="B10" s="178"/>
      <c r="C10" s="178"/>
      <c r="D10" s="178"/>
      <c r="E10" s="178"/>
      <c r="F10" s="178"/>
      <c r="G10" s="178"/>
      <c r="H10" s="178"/>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56" t="s">
        <v>2390</v>
      </c>
      <c r="C3" s="178"/>
      <c r="D3" s="178"/>
      <c r="E3" s="178"/>
      <c r="F3" s="178"/>
      <c r="G3" s="178"/>
      <c r="H3" s="178"/>
      <c r="I3" s="97"/>
    </row>
    <row r="4" spans="2:9">
      <c r="B4" s="251" t="s">
        <v>2386</v>
      </c>
      <c r="C4" s="178"/>
      <c r="D4" s="178"/>
      <c r="E4" s="178"/>
      <c r="F4" s="178"/>
      <c r="G4" s="178"/>
      <c r="H4" s="178"/>
      <c r="I4" s="95"/>
    </row>
    <row r="5" spans="2:9">
      <c r="B5" s="178"/>
      <c r="C5" s="178"/>
      <c r="D5" s="178"/>
      <c r="E5" s="178"/>
      <c r="F5" s="178"/>
      <c r="G5" s="178"/>
      <c r="H5" s="178"/>
      <c r="I5" s="95"/>
    </row>
    <row r="6" spans="2:9">
      <c r="B6" s="178"/>
      <c r="C6" s="178"/>
      <c r="D6" s="178"/>
      <c r="E6" s="178"/>
      <c r="F6" s="178"/>
      <c r="G6" s="178"/>
      <c r="H6" s="178"/>
      <c r="I6" s="95"/>
    </row>
    <row r="7" spans="2:9">
      <c r="B7" s="178"/>
      <c r="C7" s="178"/>
      <c r="D7" s="178"/>
      <c r="E7" s="178"/>
      <c r="F7" s="178"/>
      <c r="G7" s="178"/>
      <c r="H7" s="178"/>
      <c r="I7" s="95"/>
    </row>
    <row r="8" spans="2:9">
      <c r="B8" s="178"/>
      <c r="C8" s="178"/>
      <c r="D8" s="178"/>
      <c r="E8" s="178"/>
      <c r="F8" s="178"/>
      <c r="G8" s="178"/>
      <c r="H8" s="178"/>
      <c r="I8" s="95"/>
    </row>
    <row r="9" spans="2:9">
      <c r="B9" s="178"/>
      <c r="C9" s="178"/>
      <c r="D9" s="178"/>
      <c r="E9" s="178"/>
      <c r="F9" s="178"/>
      <c r="G9" s="178"/>
      <c r="H9" s="178"/>
      <c r="I9" s="95"/>
    </row>
    <row r="10" spans="2:9">
      <c r="B10" s="178"/>
      <c r="C10" s="178"/>
      <c r="D10" s="178"/>
      <c r="E10" s="178"/>
      <c r="F10" s="178"/>
      <c r="G10" s="178"/>
      <c r="H10" s="178"/>
      <c r="I10" s="95"/>
    </row>
    <row r="11" spans="2:9">
      <c r="B11" s="178"/>
      <c r="C11" s="178"/>
      <c r="D11" s="178"/>
      <c r="E11" s="178"/>
      <c r="F11" s="178"/>
      <c r="G11" s="178"/>
      <c r="H11" s="178"/>
    </row>
    <row r="12" spans="2:9">
      <c r="B12" s="178"/>
      <c r="C12" s="178"/>
      <c r="D12" s="178"/>
      <c r="E12" s="178"/>
      <c r="F12" s="178"/>
      <c r="G12" s="178"/>
      <c r="H12" s="178"/>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6" t="s">
        <v>1547</v>
      </c>
      <c r="C3" s="178"/>
      <c r="D3" s="178"/>
      <c r="E3" s="178"/>
      <c r="F3" s="178"/>
      <c r="G3" s="178"/>
      <c r="H3" s="178"/>
      <c r="I3" s="97"/>
    </row>
    <row r="4" spans="2:9">
      <c r="B4" s="177" t="s">
        <v>2458</v>
      </c>
      <c r="C4" s="178"/>
      <c r="D4" s="178"/>
      <c r="E4" s="178"/>
      <c r="F4" s="178"/>
      <c r="G4" s="178"/>
      <c r="H4" s="178"/>
      <c r="I4" s="95"/>
    </row>
    <row r="5" spans="2:9">
      <c r="B5" s="178"/>
      <c r="C5" s="178"/>
      <c r="D5" s="178"/>
      <c r="E5" s="178"/>
      <c r="F5" s="178"/>
      <c r="G5" s="178"/>
      <c r="H5" s="178"/>
      <c r="I5" s="95"/>
    </row>
    <row r="6" spans="2:9">
      <c r="B6" s="178"/>
      <c r="C6" s="178"/>
      <c r="D6" s="178"/>
      <c r="E6" s="178"/>
      <c r="F6" s="178"/>
      <c r="G6" s="178"/>
      <c r="H6" s="178"/>
      <c r="I6" s="95"/>
    </row>
    <row r="7" spans="2:9">
      <c r="B7" s="178"/>
      <c r="C7" s="178"/>
      <c r="D7" s="178"/>
      <c r="E7" s="178"/>
      <c r="F7" s="178"/>
      <c r="G7" s="178"/>
      <c r="H7" s="178"/>
      <c r="I7" s="95"/>
    </row>
    <row r="8" spans="2:9">
      <c r="B8" s="178"/>
      <c r="C8" s="178"/>
      <c r="D8" s="178"/>
      <c r="E8" s="178"/>
      <c r="F8" s="178"/>
      <c r="G8" s="178"/>
      <c r="H8" s="178"/>
      <c r="I8" s="95"/>
    </row>
    <row r="9" spans="2:9">
      <c r="B9" s="174"/>
      <c r="C9" s="174"/>
      <c r="D9" s="174"/>
      <c r="E9" s="174"/>
      <c r="F9" s="174"/>
      <c r="G9" s="174"/>
      <c r="H9" s="174"/>
      <c r="I9" s="95"/>
    </row>
    <row r="10" spans="2:9">
      <c r="B10" s="174"/>
      <c r="C10" s="174"/>
      <c r="D10" s="174"/>
      <c r="E10" s="174"/>
      <c r="F10" s="174"/>
      <c r="G10" s="174"/>
      <c r="H10" s="174"/>
      <c r="I10" s="95"/>
    </row>
    <row r="11" spans="2:9">
      <c r="B11" s="174"/>
      <c r="C11" s="174"/>
      <c r="D11" s="174"/>
      <c r="E11" s="174"/>
      <c r="F11" s="174"/>
      <c r="G11" s="174"/>
      <c r="H11" s="174"/>
      <c r="I11" s="95"/>
    </row>
    <row r="12" spans="2:9">
      <c r="B12" s="174"/>
      <c r="C12" s="174"/>
      <c r="D12" s="174"/>
      <c r="E12" s="174"/>
      <c r="F12" s="174"/>
      <c r="G12" s="174"/>
      <c r="H12" s="174"/>
      <c r="I12" s="95"/>
    </row>
    <row r="13" spans="2:9">
      <c r="B13" s="174"/>
      <c r="C13" s="174"/>
      <c r="D13" s="174"/>
      <c r="E13" s="174"/>
      <c r="F13" s="174"/>
      <c r="G13" s="174"/>
      <c r="H13" s="174"/>
      <c r="I13" s="110"/>
    </row>
    <row r="14" spans="2:9">
      <c r="B14" s="174"/>
      <c r="C14" s="174"/>
      <c r="D14" s="174"/>
      <c r="E14" s="174"/>
      <c r="F14" s="174"/>
      <c r="G14" s="174"/>
      <c r="H14" s="174"/>
    </row>
    <row r="15" spans="2:9">
      <c r="B15" s="174"/>
      <c r="C15" s="174"/>
      <c r="D15" s="174"/>
      <c r="E15" s="174"/>
      <c r="F15" s="174"/>
      <c r="G15" s="174"/>
      <c r="H15" s="174"/>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heetViews>
  <sheetFormatPr baseColWidth="10" defaultRowHeight="15"/>
  <cols>
    <col min="1" max="1" width="5.7109375" customWidth="1"/>
  </cols>
  <sheetData>
    <row r="3" spans="1:9" ht="18.75">
      <c r="B3" s="156" t="s">
        <v>1548</v>
      </c>
      <c r="C3" s="178"/>
      <c r="D3" s="178"/>
      <c r="E3" s="178"/>
      <c r="F3" s="178"/>
      <c r="G3" s="178"/>
      <c r="H3" s="178"/>
      <c r="I3" s="97"/>
    </row>
    <row r="4" spans="1:9">
      <c r="A4" s="107"/>
      <c r="B4" s="251" t="s">
        <v>2469</v>
      </c>
      <c r="C4" s="178"/>
      <c r="D4" s="178"/>
      <c r="E4" s="178"/>
      <c r="F4" s="178"/>
      <c r="G4" s="178"/>
      <c r="H4" s="178"/>
      <c r="I4" s="119"/>
    </row>
    <row r="5" spans="1:9">
      <c r="A5" s="107"/>
      <c r="B5" s="178"/>
      <c r="C5" s="178"/>
      <c r="D5" s="178"/>
      <c r="E5" s="178"/>
      <c r="F5" s="178"/>
      <c r="G5" s="178"/>
      <c r="H5" s="178"/>
      <c r="I5" s="119"/>
    </row>
    <row r="6" spans="1:9">
      <c r="A6" s="107"/>
      <c r="B6" s="178"/>
      <c r="C6" s="178"/>
      <c r="D6" s="178"/>
      <c r="E6" s="178"/>
      <c r="F6" s="178"/>
      <c r="G6" s="178"/>
      <c r="H6" s="178"/>
      <c r="I6" s="119"/>
    </row>
    <row r="7" spans="1:9">
      <c r="A7" s="107"/>
      <c r="B7" s="178"/>
      <c r="C7" s="178"/>
      <c r="D7" s="178"/>
      <c r="E7" s="178"/>
      <c r="F7" s="178"/>
      <c r="G7" s="178"/>
      <c r="H7" s="178"/>
      <c r="I7" s="119"/>
    </row>
    <row r="8" spans="1:9">
      <c r="A8" s="107"/>
      <c r="B8" s="178"/>
      <c r="C8" s="178"/>
      <c r="D8" s="178"/>
      <c r="E8" s="178"/>
      <c r="F8" s="178"/>
      <c r="G8" s="178"/>
      <c r="H8" s="178"/>
      <c r="I8" s="119"/>
    </row>
    <row r="9" spans="1:9">
      <c r="A9" s="107"/>
      <c r="B9" s="178"/>
      <c r="C9" s="178"/>
      <c r="D9" s="178"/>
      <c r="E9" s="178"/>
      <c r="F9" s="178"/>
      <c r="G9" s="178"/>
      <c r="H9" s="178"/>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topLeftCell="A9" zoomScale="90" zoomScaleNormal="90" workbookViewId="0"/>
  </sheetViews>
  <sheetFormatPr baseColWidth="10" defaultColWidth="11.42578125" defaultRowHeight="15"/>
  <cols>
    <col min="1" max="1" width="5.7109375" style="39" customWidth="1"/>
    <col min="2" max="16384" width="11.42578125" style="39"/>
  </cols>
  <sheetData>
    <row r="6" spans="2:14">
      <c r="B6" s="147"/>
      <c r="C6" s="147"/>
      <c r="D6" s="147"/>
      <c r="E6" s="147"/>
      <c r="F6" s="147"/>
      <c r="G6" s="147"/>
      <c r="H6" s="147"/>
      <c r="I6" s="147"/>
      <c r="J6" s="147"/>
      <c r="K6" s="147"/>
      <c r="L6" s="147"/>
      <c r="M6" s="147"/>
      <c r="N6" s="147"/>
    </row>
    <row r="8" spans="2:14" ht="105" customHeight="1">
      <c r="B8" s="145" t="s">
        <v>1518</v>
      </c>
      <c r="C8" s="146"/>
      <c r="D8" s="146"/>
      <c r="E8" s="146"/>
      <c r="F8" s="146"/>
      <c r="G8" s="146"/>
      <c r="H8" s="146"/>
      <c r="I8" s="146"/>
      <c r="J8" s="146"/>
      <c r="K8" s="146"/>
      <c r="L8" s="146"/>
      <c r="M8" s="146"/>
      <c r="N8" s="146"/>
    </row>
    <row r="9" spans="2:14" ht="36.75">
      <c r="B9" s="74"/>
      <c r="C9" s="74"/>
      <c r="D9" s="74"/>
      <c r="E9" s="74"/>
      <c r="F9" s="74"/>
      <c r="G9" s="74"/>
      <c r="H9" s="74"/>
      <c r="I9" s="74"/>
      <c r="J9" s="74"/>
      <c r="K9" s="74"/>
      <c r="L9" s="74"/>
      <c r="M9" s="74"/>
      <c r="N9" s="74"/>
    </row>
    <row r="10" spans="2:14">
      <c r="B10" s="55"/>
    </row>
    <row r="11" spans="2:14" ht="56.25" customHeight="1">
      <c r="B11" s="148" t="s">
        <v>1502</v>
      </c>
      <c r="C11" s="149"/>
      <c r="D11" s="150" t="s">
        <v>2331</v>
      </c>
      <c r="E11" s="151"/>
      <c r="F11" s="151"/>
      <c r="G11" s="151"/>
      <c r="H11" s="151"/>
      <c r="I11" s="151"/>
      <c r="J11" s="151"/>
      <c r="K11" s="151"/>
      <c r="L11" s="151"/>
      <c r="M11" s="151"/>
      <c r="N11" s="151"/>
    </row>
    <row r="12" spans="2:14" ht="19.5">
      <c r="B12" s="53"/>
      <c r="C12" s="53"/>
      <c r="D12" s="154" t="s">
        <v>2455</v>
      </c>
      <c r="E12" s="155"/>
      <c r="F12" s="155"/>
      <c r="G12" s="155"/>
      <c r="H12" s="155"/>
      <c r="I12" s="155"/>
      <c r="J12" s="155"/>
      <c r="K12" s="155"/>
      <c r="L12" s="155"/>
      <c r="M12" s="155"/>
      <c r="N12" s="155"/>
    </row>
    <row r="13" spans="2:14" ht="19.5">
      <c r="B13" s="53"/>
      <c r="C13" s="53"/>
      <c r="D13" s="155"/>
      <c r="E13" s="155"/>
      <c r="F13" s="155"/>
      <c r="G13" s="155"/>
      <c r="H13" s="155"/>
      <c r="I13" s="155"/>
      <c r="J13" s="155"/>
      <c r="K13" s="155"/>
      <c r="L13" s="155"/>
      <c r="M13" s="155"/>
      <c r="N13" s="155"/>
    </row>
    <row r="14" spans="2:14">
      <c r="B14" s="54"/>
      <c r="C14" s="54"/>
      <c r="D14" s="54"/>
      <c r="E14" s="54"/>
      <c r="F14" s="54"/>
      <c r="G14" s="54"/>
      <c r="H14" s="54"/>
      <c r="I14" s="54"/>
      <c r="J14" s="54"/>
      <c r="K14" s="54"/>
      <c r="L14" s="54"/>
      <c r="M14" s="54"/>
      <c r="N14" s="54"/>
    </row>
    <row r="15" spans="2:14" ht="26.25">
      <c r="B15" s="152" t="s">
        <v>1552</v>
      </c>
      <c r="C15" s="152"/>
      <c r="D15" s="152"/>
      <c r="E15" s="152"/>
      <c r="F15" s="152"/>
      <c r="G15" s="152"/>
      <c r="H15" s="152"/>
      <c r="I15" s="152"/>
      <c r="J15" s="152"/>
      <c r="K15" s="152"/>
      <c r="L15" s="152"/>
      <c r="M15" s="152"/>
      <c r="N15" s="152"/>
    </row>
    <row r="16" spans="2:14">
      <c r="B16" s="54"/>
      <c r="C16" s="54"/>
      <c r="D16" s="54"/>
      <c r="E16" s="54"/>
      <c r="F16" s="54"/>
      <c r="G16" s="54"/>
      <c r="H16" s="54"/>
      <c r="I16" s="54"/>
      <c r="J16" s="54"/>
      <c r="K16" s="54"/>
      <c r="L16" s="54"/>
      <c r="M16" s="54"/>
      <c r="N16" s="54"/>
    </row>
    <row r="17" spans="2:14" ht="26.25">
      <c r="B17" s="153" t="s">
        <v>2373</v>
      </c>
      <c r="C17" s="153"/>
      <c r="D17" s="153"/>
      <c r="E17" s="153"/>
      <c r="F17" s="153"/>
      <c r="G17" s="153"/>
      <c r="H17" s="153"/>
      <c r="I17" s="153"/>
      <c r="J17" s="153"/>
      <c r="K17" s="153"/>
      <c r="L17" s="153"/>
      <c r="M17" s="153"/>
      <c r="N17" s="153"/>
    </row>
    <row r="19" spans="2:14" ht="26.25">
      <c r="B19" s="144" t="s">
        <v>2435</v>
      </c>
      <c r="C19" s="144"/>
      <c r="D19" s="144"/>
      <c r="E19" s="144"/>
      <c r="F19" s="144"/>
      <c r="G19" s="144"/>
      <c r="H19" s="144"/>
      <c r="I19" s="144"/>
      <c r="J19" s="144"/>
      <c r="K19" s="144"/>
      <c r="L19" s="144"/>
      <c r="M19" s="144"/>
      <c r="N19" s="144"/>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6" t="s">
        <v>1550</v>
      </c>
      <c r="C3" s="178"/>
      <c r="D3" s="178"/>
      <c r="E3" s="178"/>
      <c r="F3" s="178"/>
      <c r="G3" s="178"/>
      <c r="H3" s="178"/>
      <c r="I3" s="178"/>
    </row>
    <row r="4" spans="2:9">
      <c r="B4" s="255" t="s">
        <v>2434</v>
      </c>
      <c r="C4" s="178"/>
      <c r="D4" s="178"/>
      <c r="E4" s="178"/>
      <c r="F4" s="178"/>
      <c r="G4" s="178"/>
      <c r="H4" s="178"/>
      <c r="I4" s="178"/>
    </row>
    <row r="5" spans="2:9">
      <c r="B5" s="178"/>
      <c r="C5" s="178"/>
      <c r="D5" s="178"/>
      <c r="E5" s="178"/>
      <c r="F5" s="178"/>
      <c r="G5" s="178"/>
      <c r="H5" s="178"/>
      <c r="I5" s="178"/>
    </row>
    <row r="6" spans="2:9">
      <c r="B6" s="178"/>
      <c r="C6" s="178"/>
      <c r="D6" s="178"/>
      <c r="E6" s="178"/>
      <c r="F6" s="178"/>
      <c r="G6" s="178"/>
      <c r="H6" s="178"/>
      <c r="I6" s="178"/>
    </row>
    <row r="7" spans="2:9">
      <c r="B7" s="178"/>
      <c r="C7" s="178"/>
      <c r="D7" s="178"/>
      <c r="E7" s="178"/>
      <c r="F7" s="178"/>
      <c r="G7" s="178"/>
      <c r="H7" s="178"/>
      <c r="I7" s="178"/>
    </row>
    <row r="8" spans="2:9">
      <c r="B8" s="178"/>
      <c r="C8" s="178"/>
      <c r="D8" s="178"/>
      <c r="E8" s="178"/>
      <c r="F8" s="178"/>
      <c r="G8" s="178"/>
      <c r="H8" s="178"/>
      <c r="I8" s="178"/>
    </row>
    <row r="9" spans="2:9">
      <c r="B9" s="178"/>
      <c r="C9" s="178"/>
      <c r="D9" s="178"/>
      <c r="E9" s="178"/>
      <c r="F9" s="178"/>
      <c r="G9" s="178"/>
      <c r="H9" s="178"/>
      <c r="I9" s="178"/>
    </row>
    <row r="10" spans="2:9">
      <c r="B10" s="178"/>
      <c r="C10" s="178"/>
      <c r="D10" s="178"/>
      <c r="E10" s="178"/>
      <c r="F10" s="178"/>
      <c r="G10" s="178"/>
      <c r="H10" s="178"/>
      <c r="I10" s="178"/>
    </row>
    <row r="11" spans="2:9">
      <c r="B11" s="178"/>
      <c r="C11" s="178"/>
      <c r="D11" s="178"/>
      <c r="E11" s="178"/>
      <c r="F11" s="178"/>
      <c r="G11" s="178"/>
      <c r="H11" s="178"/>
      <c r="I11" s="178"/>
    </row>
    <row r="12" spans="2:9">
      <c r="B12" s="178"/>
      <c r="C12" s="178"/>
      <c r="D12" s="178"/>
      <c r="E12" s="178"/>
      <c r="F12" s="178"/>
      <c r="G12" s="178"/>
      <c r="H12" s="178"/>
      <c r="I12" s="178"/>
    </row>
    <row r="13" spans="2:9">
      <c r="B13" s="178"/>
      <c r="C13" s="178"/>
      <c r="D13" s="178"/>
      <c r="E13" s="178"/>
      <c r="F13" s="178"/>
      <c r="G13" s="178"/>
      <c r="H13" s="178"/>
      <c r="I13" s="178"/>
    </row>
    <row r="14" spans="2:9">
      <c r="B14" s="178"/>
      <c r="C14" s="178"/>
      <c r="D14" s="178"/>
      <c r="E14" s="178"/>
      <c r="F14" s="178"/>
      <c r="G14" s="178"/>
      <c r="H14" s="178"/>
      <c r="I14" s="178"/>
    </row>
    <row r="15" spans="2:9">
      <c r="B15" s="178"/>
      <c r="C15" s="178"/>
      <c r="D15" s="178"/>
      <c r="E15" s="178"/>
      <c r="F15" s="178"/>
      <c r="G15" s="178"/>
      <c r="H15" s="178"/>
      <c r="I15" s="178"/>
    </row>
    <row r="16" spans="2:9">
      <c r="B16" s="178"/>
      <c r="C16" s="178"/>
      <c r="D16" s="178"/>
      <c r="E16" s="178"/>
      <c r="F16" s="178"/>
      <c r="G16" s="178"/>
      <c r="H16" s="178"/>
      <c r="I16" s="178"/>
    </row>
    <row r="17" spans="2:9">
      <c r="B17" s="178"/>
      <c r="C17" s="178"/>
      <c r="D17" s="178"/>
      <c r="E17" s="178"/>
      <c r="F17" s="178"/>
      <c r="G17" s="178"/>
      <c r="H17" s="178"/>
      <c r="I17" s="178"/>
    </row>
    <row r="18" spans="2:9">
      <c r="B18" s="178"/>
      <c r="C18" s="178"/>
      <c r="D18" s="178"/>
      <c r="E18" s="178"/>
      <c r="F18" s="178"/>
      <c r="G18" s="178"/>
      <c r="H18" s="178"/>
      <c r="I18" s="178"/>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6" t="s">
        <v>1549</v>
      </c>
      <c r="C3" s="178"/>
      <c r="D3" s="178"/>
      <c r="E3" s="178"/>
      <c r="F3" s="178"/>
      <c r="G3" s="178"/>
      <c r="H3" s="178"/>
      <c r="I3" s="97"/>
      <c r="J3" s="97"/>
    </row>
    <row r="4" spans="2:10">
      <c r="B4" s="255" t="s">
        <v>2464</v>
      </c>
      <c r="C4" s="178"/>
      <c r="D4" s="178"/>
      <c r="E4" s="178"/>
      <c r="F4" s="178"/>
      <c r="G4" s="178"/>
      <c r="H4" s="178"/>
      <c r="I4" s="95"/>
      <c r="J4" s="95"/>
    </row>
    <row r="5" spans="2:10">
      <c r="B5" s="178"/>
      <c r="C5" s="178"/>
      <c r="D5" s="178"/>
      <c r="E5" s="178"/>
      <c r="F5" s="178"/>
      <c r="G5" s="178"/>
      <c r="H5" s="178"/>
      <c r="I5" s="95"/>
      <c r="J5" s="95"/>
    </row>
    <row r="6" spans="2:10">
      <c r="B6" s="178"/>
      <c r="C6" s="178"/>
      <c r="D6" s="178"/>
      <c r="E6" s="178"/>
      <c r="F6" s="178"/>
      <c r="G6" s="178"/>
      <c r="H6" s="178"/>
      <c r="I6" s="95"/>
      <c r="J6" s="95"/>
    </row>
    <row r="7" spans="2:10">
      <c r="B7" s="178"/>
      <c r="C7" s="178"/>
      <c r="D7" s="178"/>
      <c r="E7" s="178"/>
      <c r="F7" s="178"/>
      <c r="G7" s="178"/>
      <c r="H7" s="178"/>
      <c r="I7" s="95"/>
      <c r="J7" s="95"/>
    </row>
    <row r="8" spans="2:10">
      <c r="B8" s="178"/>
      <c r="C8" s="178"/>
      <c r="D8" s="178"/>
      <c r="E8" s="178"/>
      <c r="F8" s="178"/>
      <c r="G8" s="178"/>
      <c r="H8" s="178"/>
      <c r="I8" s="95"/>
      <c r="J8" s="95"/>
    </row>
    <row r="9" spans="2:10">
      <c r="B9" s="178"/>
      <c r="C9" s="178"/>
      <c r="D9" s="178"/>
      <c r="E9" s="178"/>
      <c r="F9" s="178"/>
      <c r="G9" s="178"/>
      <c r="H9" s="178"/>
      <c r="I9" s="95"/>
      <c r="J9" s="95"/>
    </row>
    <row r="10" spans="2:10">
      <c r="B10" s="178"/>
      <c r="C10" s="178"/>
      <c r="D10" s="178"/>
      <c r="E10" s="178"/>
      <c r="F10" s="178"/>
      <c r="G10" s="178"/>
      <c r="H10" s="178"/>
      <c r="I10" s="95"/>
      <c r="J10" s="95"/>
    </row>
    <row r="11" spans="2:10">
      <c r="B11" s="178"/>
      <c r="C11" s="178"/>
      <c r="D11" s="178"/>
      <c r="E11" s="178"/>
      <c r="F11" s="178"/>
      <c r="G11" s="178"/>
      <c r="H11" s="178"/>
      <c r="I11" s="95"/>
      <c r="J11" s="95"/>
    </row>
    <row r="12" spans="2:10">
      <c r="B12" s="178"/>
      <c r="C12" s="178"/>
      <c r="D12" s="178"/>
      <c r="E12" s="178"/>
      <c r="F12" s="178"/>
      <c r="G12" s="178"/>
      <c r="H12" s="178"/>
      <c r="I12" s="95"/>
      <c r="J12" s="95"/>
    </row>
    <row r="13" spans="2:10">
      <c r="B13" s="178"/>
      <c r="C13" s="178"/>
      <c r="D13" s="178"/>
      <c r="E13" s="178"/>
      <c r="F13" s="178"/>
      <c r="G13" s="178"/>
      <c r="H13" s="178"/>
      <c r="I13" s="95"/>
      <c r="J13" s="95"/>
    </row>
    <row r="14" spans="2:10">
      <c r="B14" s="178"/>
      <c r="C14" s="178"/>
      <c r="D14" s="178"/>
      <c r="E14" s="178"/>
      <c r="F14" s="178"/>
      <c r="G14" s="178"/>
      <c r="H14" s="178"/>
      <c r="I14" s="95"/>
      <c r="J14" s="95"/>
    </row>
    <row r="15" spans="2:10">
      <c r="B15" s="178"/>
      <c r="C15" s="178"/>
      <c r="D15" s="178"/>
      <c r="E15" s="178"/>
      <c r="F15" s="178"/>
      <c r="G15" s="178"/>
      <c r="H15" s="178"/>
      <c r="I15" s="95"/>
      <c r="J15" s="95"/>
    </row>
    <row r="16" spans="2:10">
      <c r="B16" s="178"/>
      <c r="C16" s="178"/>
      <c r="D16" s="178"/>
      <c r="E16" s="178"/>
      <c r="F16" s="178"/>
      <c r="G16" s="178"/>
      <c r="H16" s="178"/>
      <c r="I16" s="95"/>
      <c r="J16" s="95"/>
    </row>
    <row r="17" spans="2:10">
      <c r="B17" s="178"/>
      <c r="C17" s="178"/>
      <c r="D17" s="178"/>
      <c r="E17" s="178"/>
      <c r="F17" s="178"/>
      <c r="G17" s="178"/>
      <c r="H17" s="178"/>
      <c r="I17" s="95"/>
      <c r="J17" s="95"/>
    </row>
    <row r="18" spans="2:10">
      <c r="B18" s="178"/>
      <c r="C18" s="178"/>
      <c r="D18" s="178"/>
      <c r="E18" s="178"/>
      <c r="F18" s="178"/>
      <c r="G18" s="178"/>
      <c r="H18" s="178"/>
      <c r="I18" s="95"/>
      <c r="J18" s="95"/>
    </row>
    <row r="19" spans="2:10">
      <c r="B19" s="178"/>
      <c r="C19" s="178"/>
      <c r="D19" s="178"/>
      <c r="E19" s="178"/>
      <c r="F19" s="178"/>
      <c r="G19" s="178"/>
      <c r="H19" s="178"/>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6" t="s">
        <v>1551</v>
      </c>
      <c r="C3" s="178"/>
      <c r="D3" s="178"/>
      <c r="E3" s="178"/>
      <c r="F3" s="178"/>
      <c r="G3" s="178"/>
      <c r="H3" s="178"/>
      <c r="I3" s="97"/>
    </row>
    <row r="4" spans="2:9">
      <c r="B4" s="255" t="s">
        <v>2389</v>
      </c>
      <c r="C4" s="178"/>
      <c r="D4" s="178"/>
      <c r="E4" s="178"/>
      <c r="F4" s="178"/>
      <c r="G4" s="178"/>
      <c r="H4" s="178"/>
      <c r="I4" s="95"/>
    </row>
    <row r="5" spans="2:9">
      <c r="B5" s="178"/>
      <c r="C5" s="178"/>
      <c r="D5" s="178"/>
      <c r="E5" s="178"/>
      <c r="F5" s="178"/>
      <c r="G5" s="178"/>
      <c r="H5" s="178"/>
      <c r="I5" s="95"/>
    </row>
    <row r="6" spans="2:9">
      <c r="B6" s="178"/>
      <c r="C6" s="178"/>
      <c r="D6" s="178"/>
      <c r="E6" s="178"/>
      <c r="F6" s="178"/>
      <c r="G6" s="178"/>
      <c r="H6" s="178"/>
      <c r="I6" s="95"/>
    </row>
    <row r="7" spans="2:9">
      <c r="B7" s="178"/>
      <c r="C7" s="178"/>
      <c r="D7" s="178"/>
      <c r="E7" s="178"/>
      <c r="F7" s="178"/>
      <c r="G7" s="178"/>
      <c r="H7" s="178"/>
      <c r="I7" s="95"/>
    </row>
    <row r="8" spans="2:9">
      <c r="B8" s="178"/>
      <c r="C8" s="178"/>
      <c r="D8" s="178"/>
      <c r="E8" s="178"/>
      <c r="F8" s="178"/>
      <c r="G8" s="178"/>
      <c r="H8" s="178"/>
      <c r="I8" s="95"/>
    </row>
    <row r="9" spans="2:9">
      <c r="B9" s="178"/>
      <c r="C9" s="178"/>
      <c r="D9" s="178"/>
      <c r="E9" s="178"/>
      <c r="F9" s="178"/>
      <c r="G9" s="178"/>
      <c r="H9" s="178"/>
      <c r="I9" s="95"/>
    </row>
    <row r="10" spans="2:9">
      <c r="B10" s="178"/>
      <c r="C10" s="178"/>
      <c r="D10" s="178"/>
      <c r="E10" s="178"/>
      <c r="F10" s="178"/>
      <c r="G10" s="178"/>
      <c r="H10" s="178"/>
      <c r="I10" s="95"/>
    </row>
    <row r="11" spans="2:9">
      <c r="B11" s="178"/>
      <c r="C11" s="178"/>
      <c r="D11" s="178"/>
      <c r="E11" s="178"/>
      <c r="F11" s="178"/>
      <c r="G11" s="178"/>
      <c r="H11" s="178"/>
      <c r="I11" s="95"/>
    </row>
    <row r="12" spans="2:9">
      <c r="B12" s="178"/>
      <c r="C12" s="178"/>
      <c r="D12" s="178"/>
      <c r="E12" s="178"/>
      <c r="F12" s="178"/>
      <c r="G12" s="178"/>
      <c r="H12" s="178"/>
      <c r="I12" s="95"/>
    </row>
    <row r="13" spans="2:9">
      <c r="B13" s="178"/>
      <c r="C13" s="178"/>
      <c r="D13" s="178"/>
      <c r="E13" s="178"/>
      <c r="F13" s="178"/>
      <c r="G13" s="178"/>
      <c r="H13" s="178"/>
      <c r="I13" s="95"/>
    </row>
    <row r="14" spans="2:9">
      <c r="B14" s="178"/>
      <c r="C14" s="178"/>
      <c r="D14" s="178"/>
      <c r="E14" s="178"/>
      <c r="F14" s="178"/>
      <c r="G14" s="178"/>
      <c r="H14" s="178"/>
      <c r="I14" s="95"/>
    </row>
    <row r="15" spans="2:9">
      <c r="B15" s="178"/>
      <c r="C15" s="178"/>
      <c r="D15" s="178"/>
      <c r="E15" s="178"/>
      <c r="F15" s="178"/>
      <c r="G15" s="178"/>
      <c r="H15" s="178"/>
      <c r="I15" s="95"/>
    </row>
    <row r="16" spans="2:9">
      <c r="B16" s="178"/>
      <c r="C16" s="178"/>
      <c r="D16" s="178"/>
      <c r="E16" s="178"/>
      <c r="F16" s="178"/>
      <c r="G16" s="178"/>
      <c r="H16" s="178"/>
      <c r="I16" s="95"/>
    </row>
    <row r="17" spans="2:9">
      <c r="B17" s="178"/>
      <c r="C17" s="178"/>
      <c r="D17" s="178"/>
      <c r="E17" s="178"/>
      <c r="F17" s="178"/>
      <c r="G17" s="178"/>
      <c r="H17" s="178"/>
      <c r="I17" s="95"/>
    </row>
    <row r="18" spans="2:9">
      <c r="B18" s="95"/>
      <c r="C18" s="95"/>
      <c r="D18" s="95"/>
      <c r="E18" s="95"/>
      <c r="F18" s="95"/>
      <c r="G18" s="95"/>
      <c r="H18" s="95"/>
      <c r="I18" s="95"/>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6" t="s">
        <v>2453</v>
      </c>
      <c r="C3" s="178"/>
      <c r="D3" s="178"/>
      <c r="E3" s="178"/>
      <c r="F3" s="178"/>
      <c r="G3" s="178"/>
      <c r="H3" s="178"/>
      <c r="I3" s="97"/>
    </row>
    <row r="4" spans="2:9">
      <c r="B4" s="177" t="s">
        <v>1535</v>
      </c>
      <c r="C4" s="250"/>
      <c r="D4" s="250"/>
      <c r="E4" s="250"/>
      <c r="F4" s="250"/>
      <c r="G4" s="250"/>
      <c r="H4" s="250"/>
      <c r="I4" s="95"/>
    </row>
    <row r="5" spans="2:9">
      <c r="B5" s="250"/>
      <c r="C5" s="250"/>
      <c r="D5" s="250"/>
      <c r="E5" s="250"/>
      <c r="F5" s="250"/>
      <c r="G5" s="250"/>
      <c r="H5" s="250"/>
      <c r="I5" s="95"/>
    </row>
    <row r="6" spans="2:9">
      <c r="B6" s="250"/>
      <c r="C6" s="250"/>
      <c r="D6" s="250"/>
      <c r="E6" s="250"/>
      <c r="F6" s="250"/>
      <c r="G6" s="250"/>
      <c r="H6" s="250"/>
      <c r="I6" s="95"/>
    </row>
    <row r="7" spans="2:9">
      <c r="B7" s="250"/>
      <c r="C7" s="250"/>
      <c r="D7" s="250"/>
      <c r="E7" s="250"/>
      <c r="F7" s="250"/>
      <c r="G7" s="250"/>
      <c r="H7" s="250"/>
      <c r="I7" s="95"/>
    </row>
    <row r="8" spans="2:9">
      <c r="B8" s="250"/>
      <c r="C8" s="250"/>
      <c r="D8" s="250"/>
      <c r="E8" s="250"/>
      <c r="F8" s="250"/>
      <c r="G8" s="250"/>
      <c r="H8" s="250"/>
      <c r="I8" s="95"/>
    </row>
    <row r="9" spans="2:9">
      <c r="B9" s="250"/>
      <c r="C9" s="250"/>
      <c r="D9" s="250"/>
      <c r="E9" s="250"/>
      <c r="F9" s="250"/>
      <c r="G9" s="250"/>
      <c r="H9" s="250"/>
      <c r="I9" s="95"/>
    </row>
    <row r="10" spans="2:9">
      <c r="B10" s="250"/>
      <c r="C10" s="250"/>
      <c r="D10" s="250"/>
      <c r="E10" s="250"/>
      <c r="F10" s="250"/>
      <c r="G10" s="250"/>
      <c r="H10" s="250"/>
      <c r="I10" s="95"/>
    </row>
    <row r="11" spans="2:9">
      <c r="B11" s="250"/>
      <c r="C11" s="250"/>
      <c r="D11" s="250"/>
      <c r="E11" s="250"/>
      <c r="F11" s="250"/>
      <c r="G11" s="250"/>
      <c r="H11" s="250"/>
      <c r="I11" s="95"/>
    </row>
    <row r="12" spans="2:9">
      <c r="B12" s="250"/>
      <c r="C12" s="250"/>
      <c r="D12" s="250"/>
      <c r="E12" s="250"/>
      <c r="F12" s="250"/>
      <c r="G12" s="250"/>
      <c r="H12" s="250"/>
      <c r="I12" s="95"/>
    </row>
    <row r="13" spans="2:9">
      <c r="B13" s="250"/>
      <c r="C13" s="250"/>
      <c r="D13" s="250"/>
      <c r="E13" s="250"/>
      <c r="F13" s="250"/>
      <c r="G13" s="250"/>
      <c r="H13" s="250"/>
      <c r="I13" s="95"/>
    </row>
    <row r="14" spans="2:9">
      <c r="B14" s="250"/>
      <c r="C14" s="250"/>
      <c r="D14" s="250"/>
      <c r="E14" s="250"/>
      <c r="F14" s="250"/>
      <c r="G14" s="250"/>
      <c r="H14" s="250"/>
      <c r="I14" s="95"/>
    </row>
    <row r="15" spans="2:9">
      <c r="B15" s="250"/>
      <c r="C15" s="250"/>
      <c r="D15" s="250"/>
      <c r="E15" s="250"/>
      <c r="F15" s="250"/>
      <c r="G15" s="250"/>
      <c r="H15" s="250"/>
      <c r="I15" s="95"/>
    </row>
    <row r="16" spans="2:9">
      <c r="B16" s="250"/>
      <c r="C16" s="250"/>
      <c r="D16" s="250"/>
      <c r="E16" s="250"/>
      <c r="F16" s="250"/>
      <c r="G16" s="250"/>
      <c r="H16" s="250"/>
      <c r="I16" s="95"/>
    </row>
    <row r="17" spans="2:9">
      <c r="B17" s="250"/>
      <c r="C17" s="250"/>
      <c r="D17" s="250"/>
      <c r="E17" s="250"/>
      <c r="F17" s="250"/>
      <c r="G17" s="250"/>
      <c r="H17" s="250"/>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42578125" style="1" customWidth="1"/>
    <col min="7" max="7" width="18.7109375" style="1" customWidth="1"/>
    <col min="8" max="8" width="17.42578125" style="1" customWidth="1"/>
    <col min="9" max="9" width="16.140625" style="1" customWidth="1"/>
    <col min="10" max="10" width="12.42578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heetViews>
  <sheetFormatPr baseColWidth="10" defaultRowHeight="15"/>
  <cols>
    <col min="1" max="1" width="5.7109375" customWidth="1"/>
    <col min="2" max="6" width="25.7109375" customWidth="1"/>
  </cols>
  <sheetData>
    <row r="1" spans="2:6" ht="16.5">
      <c r="B1" s="93"/>
    </row>
    <row r="3" spans="2:6" ht="19.5">
      <c r="B3" s="156" t="s">
        <v>1552</v>
      </c>
      <c r="C3" s="156"/>
      <c r="D3" s="156"/>
      <c r="E3" s="156"/>
      <c r="F3" s="156"/>
    </row>
    <row r="4" spans="2:6">
      <c r="B4" s="38"/>
      <c r="C4" s="38"/>
      <c r="D4" s="38"/>
      <c r="E4" s="38"/>
      <c r="F4" s="38"/>
    </row>
    <row r="5" spans="2:6" ht="15.75">
      <c r="B5" s="157" t="s">
        <v>1491</v>
      </c>
      <c r="C5" s="158"/>
      <c r="D5" s="158"/>
      <c r="E5" s="158"/>
      <c r="F5" s="158"/>
    </row>
    <row r="6" spans="2:6">
      <c r="B6" s="38"/>
      <c r="C6" s="38"/>
      <c r="D6" s="38"/>
      <c r="E6" s="38"/>
      <c r="F6" s="38"/>
    </row>
    <row r="7" spans="2:6">
      <c r="B7" s="159" t="s">
        <v>2459</v>
      </c>
      <c r="C7" s="159"/>
      <c r="D7" s="159"/>
      <c r="E7" s="159"/>
      <c r="F7" s="159"/>
    </row>
    <row r="8" spans="2:6">
      <c r="B8" s="159"/>
      <c r="C8" s="159"/>
      <c r="D8" s="159"/>
      <c r="E8" s="159"/>
      <c r="F8" s="159"/>
    </row>
    <row r="9" spans="2:6">
      <c r="B9" s="159"/>
      <c r="C9" s="159"/>
      <c r="D9" s="159"/>
      <c r="E9" s="159"/>
      <c r="F9" s="159"/>
    </row>
    <row r="10" spans="2:6">
      <c r="B10" s="159"/>
      <c r="C10" s="159"/>
      <c r="D10" s="159"/>
      <c r="E10" s="159"/>
      <c r="F10" s="159"/>
    </row>
    <row r="11" spans="2:6">
      <c r="B11" s="159"/>
      <c r="C11" s="159"/>
      <c r="D11" s="159"/>
      <c r="E11" s="159"/>
      <c r="F11" s="159"/>
    </row>
    <row r="12" spans="2:6">
      <c r="B12" s="38"/>
      <c r="C12" s="38"/>
      <c r="D12" s="38"/>
      <c r="E12" s="38"/>
      <c r="F12" s="38"/>
    </row>
    <row r="13" spans="2:6" ht="15.75">
      <c r="B13" s="157" t="s">
        <v>1519</v>
      </c>
      <c r="C13" s="158"/>
      <c r="D13" s="158"/>
      <c r="E13" s="158"/>
      <c r="F13" s="158"/>
    </row>
    <row r="14" spans="2:6">
      <c r="B14" s="38"/>
      <c r="C14" s="38"/>
      <c r="D14" s="38"/>
      <c r="E14" s="38"/>
      <c r="F14" s="38"/>
    </row>
    <row r="15" spans="2:6">
      <c r="B15" s="160" t="s">
        <v>1536</v>
      </c>
      <c r="C15" s="160"/>
      <c r="D15" s="160"/>
      <c r="E15" s="160"/>
      <c r="F15" s="160"/>
    </row>
    <row r="16" spans="2:6">
      <c r="B16" s="160"/>
      <c r="C16" s="160"/>
      <c r="D16" s="160"/>
      <c r="E16" s="160"/>
      <c r="F16" s="160"/>
    </row>
    <row r="17" spans="2:6">
      <c r="B17" s="160"/>
      <c r="C17" s="160"/>
      <c r="D17" s="160"/>
      <c r="E17" s="160"/>
      <c r="F17" s="160"/>
    </row>
    <row r="18" spans="2:6">
      <c r="B18" s="160"/>
      <c r="C18" s="160"/>
      <c r="D18" s="160"/>
      <c r="E18" s="160"/>
      <c r="F18" s="160"/>
    </row>
    <row r="19" spans="2:6">
      <c r="B19" s="160"/>
      <c r="C19" s="160"/>
      <c r="D19" s="160"/>
      <c r="E19" s="160"/>
      <c r="F19" s="160"/>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topLeftCell="A8" zoomScaleNormal="100" workbookViewId="0"/>
  </sheetViews>
  <sheetFormatPr baseColWidth="10" defaultRowHeight="15"/>
  <cols>
    <col min="1" max="1" width="5.7109375" customWidth="1"/>
    <col min="2" max="12" width="12.7109375" customWidth="1"/>
    <col min="13" max="13" width="5.85546875" customWidth="1"/>
  </cols>
  <sheetData>
    <row r="1" spans="2:12" ht="24">
      <c r="B1" s="163"/>
      <c r="C1" s="163"/>
    </row>
    <row r="3" spans="2:12" ht="24">
      <c r="B3" s="164" t="s">
        <v>1537</v>
      </c>
      <c r="C3" s="162"/>
      <c r="D3" s="162"/>
      <c r="E3" s="162"/>
      <c r="F3" s="162"/>
      <c r="G3" s="162"/>
      <c r="H3" s="162"/>
      <c r="I3" s="162"/>
      <c r="J3" s="162"/>
      <c r="K3" s="162"/>
      <c r="L3" s="162"/>
    </row>
    <row r="4" spans="2:12" ht="19.5">
      <c r="B4" s="161" t="s">
        <v>2460</v>
      </c>
      <c r="C4" s="162"/>
      <c r="D4" s="162"/>
      <c r="E4" s="162"/>
      <c r="F4" s="162"/>
      <c r="G4" s="162"/>
      <c r="H4" s="162"/>
      <c r="I4" s="162"/>
      <c r="J4" s="162"/>
      <c r="K4" s="162"/>
      <c r="L4" s="162"/>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heetViews>
  <sheetFormatPr baseColWidth="10" defaultRowHeight="15"/>
  <cols>
    <col min="1" max="1" width="5.7109375" customWidth="1"/>
    <col min="2" max="5" width="30.7109375" customWidth="1"/>
  </cols>
  <sheetData>
    <row r="1" spans="2:9" ht="19.5">
      <c r="B1" s="109"/>
      <c r="C1" s="80"/>
    </row>
    <row r="3" spans="2:9">
      <c r="B3" s="165" t="s">
        <v>2438</v>
      </c>
      <c r="C3" s="165"/>
      <c r="D3" s="165"/>
      <c r="E3" s="165"/>
      <c r="F3" s="166"/>
      <c r="G3" s="166"/>
      <c r="H3" s="166"/>
      <c r="I3" s="166"/>
    </row>
    <row r="4" spans="2:9">
      <c r="B4" s="165"/>
      <c r="C4" s="165"/>
      <c r="D4" s="165"/>
      <c r="E4" s="165"/>
      <c r="F4" s="166"/>
      <c r="G4" s="166"/>
      <c r="H4" s="166"/>
      <c r="I4" s="166"/>
    </row>
    <row r="5" spans="2:9">
      <c r="B5" s="167" t="s">
        <v>1525</v>
      </c>
      <c r="C5" s="167"/>
      <c r="D5" s="167"/>
      <c r="E5" s="167"/>
      <c r="F5" s="168"/>
      <c r="G5" s="168"/>
      <c r="H5" s="168"/>
      <c r="I5" s="168"/>
    </row>
    <row r="6" spans="2:9">
      <c r="B6" s="167"/>
      <c r="C6" s="167"/>
      <c r="D6" s="167"/>
      <c r="E6" s="167"/>
      <c r="F6" s="168"/>
      <c r="G6" s="168"/>
      <c r="H6" s="168"/>
      <c r="I6" s="168"/>
    </row>
    <row r="7" spans="2:9">
      <c r="B7" s="167"/>
      <c r="C7" s="167"/>
      <c r="D7" s="167"/>
      <c r="E7" s="167"/>
      <c r="F7" s="168"/>
      <c r="G7" s="168"/>
      <c r="H7" s="168"/>
      <c r="I7" s="168"/>
    </row>
    <row r="8" spans="2:9">
      <c r="B8" s="167"/>
      <c r="C8" s="167"/>
      <c r="D8" s="167"/>
      <c r="E8" s="167"/>
      <c r="F8" s="168"/>
      <c r="G8" s="168"/>
      <c r="H8" s="168"/>
      <c r="I8" s="168"/>
    </row>
    <row r="9" spans="2:9">
      <c r="B9" s="167"/>
      <c r="C9" s="167"/>
      <c r="D9" s="167"/>
      <c r="E9" s="167"/>
      <c r="F9" s="168"/>
      <c r="G9" s="168"/>
      <c r="H9" s="168"/>
      <c r="I9" s="168"/>
    </row>
    <row r="10" spans="2:9">
      <c r="B10" s="167"/>
      <c r="C10" s="167"/>
      <c r="D10" s="167"/>
      <c r="E10" s="167"/>
      <c r="F10" s="168"/>
      <c r="G10" s="168"/>
      <c r="H10" s="168"/>
      <c r="I10" s="168"/>
    </row>
    <row r="11" spans="2:9">
      <c r="B11" s="167"/>
      <c r="C11" s="167"/>
      <c r="D11" s="167"/>
      <c r="E11" s="167"/>
      <c r="F11" s="168"/>
      <c r="G11" s="168"/>
      <c r="H11" s="168"/>
      <c r="I11" s="168"/>
    </row>
    <row r="12" spans="2:9">
      <c r="B12" s="167"/>
      <c r="C12" s="167"/>
      <c r="D12" s="167"/>
      <c r="E12" s="167"/>
      <c r="F12" s="168"/>
      <c r="G12" s="168"/>
      <c r="H12" s="168"/>
      <c r="I12" s="168"/>
    </row>
    <row r="13" spans="2:9">
      <c r="B13" s="167"/>
      <c r="C13" s="167"/>
      <c r="D13" s="167"/>
      <c r="E13" s="167"/>
      <c r="F13" s="168"/>
      <c r="G13" s="168"/>
      <c r="H13" s="168"/>
      <c r="I13" s="168"/>
    </row>
    <row r="14" spans="2:9">
      <c r="B14" s="167"/>
      <c r="C14" s="167"/>
      <c r="D14" s="167"/>
      <c r="E14" s="167"/>
      <c r="F14" s="168"/>
      <c r="G14" s="168"/>
      <c r="H14" s="168"/>
      <c r="I14" s="168"/>
    </row>
    <row r="15" spans="2:9">
      <c r="B15" s="167"/>
      <c r="C15" s="167"/>
      <c r="D15" s="167"/>
      <c r="E15" s="167"/>
      <c r="F15" s="168"/>
      <c r="G15" s="168"/>
      <c r="H15" s="168"/>
      <c r="I15" s="168"/>
    </row>
    <row r="16" spans="2:9">
      <c r="B16" s="167"/>
      <c r="C16" s="167"/>
      <c r="D16" s="167"/>
      <c r="E16" s="167"/>
      <c r="F16" s="168"/>
      <c r="G16" s="168"/>
      <c r="H16" s="168"/>
      <c r="I16" s="168"/>
    </row>
    <row r="17" spans="2:9">
      <c r="B17" s="167"/>
      <c r="C17" s="167"/>
      <c r="D17" s="167"/>
      <c r="E17" s="167"/>
      <c r="F17" s="168"/>
      <c r="G17" s="168"/>
      <c r="H17" s="168"/>
      <c r="I17" s="168"/>
    </row>
    <row r="18" spans="2:9">
      <c r="B18" s="167"/>
      <c r="C18" s="167"/>
      <c r="D18" s="167"/>
      <c r="E18" s="167"/>
      <c r="F18" s="168"/>
      <c r="G18" s="168"/>
      <c r="H18" s="168"/>
      <c r="I18" s="168"/>
    </row>
    <row r="19" spans="2:9">
      <c r="B19" s="169"/>
      <c r="C19" s="169"/>
      <c r="D19" s="169"/>
      <c r="E19" s="169"/>
      <c r="F19" s="169"/>
      <c r="G19" s="169"/>
      <c r="H19" s="169"/>
      <c r="I19" s="169"/>
    </row>
    <row r="20" spans="2:9">
      <c r="B20" s="169"/>
      <c r="C20" s="169"/>
      <c r="D20" s="169"/>
      <c r="E20" s="169"/>
      <c r="F20" s="169"/>
      <c r="G20" s="169"/>
      <c r="H20" s="169"/>
      <c r="I20" s="169"/>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topLeftCell="A25" zoomScaleNormal="100" workbookViewId="0"/>
  </sheetViews>
  <sheetFormatPr baseColWidth="10" defaultRowHeight="15"/>
  <cols>
    <col min="1" max="1" width="5.7109375" customWidth="1"/>
    <col min="2" max="10" width="17.7109375" customWidth="1"/>
  </cols>
  <sheetData>
    <row r="3" spans="2:10" ht="24">
      <c r="B3" s="170" t="s">
        <v>2439</v>
      </c>
      <c r="C3" s="170"/>
      <c r="D3" s="170"/>
      <c r="E3" s="170"/>
      <c r="F3" s="170"/>
      <c r="G3" s="171"/>
      <c r="H3" s="171"/>
      <c r="I3" s="171"/>
      <c r="J3" s="171"/>
    </row>
    <row r="5" spans="2:10">
      <c r="B5" s="177" t="s">
        <v>2461</v>
      </c>
      <c r="C5" s="177"/>
      <c r="D5" s="177"/>
      <c r="E5" s="177"/>
      <c r="F5" s="177"/>
      <c r="G5" s="178"/>
      <c r="H5" s="178"/>
      <c r="I5" s="178"/>
      <c r="J5" s="178"/>
    </row>
    <row r="6" spans="2:10">
      <c r="B6" s="177"/>
      <c r="C6" s="177"/>
      <c r="D6" s="177"/>
      <c r="E6" s="177"/>
      <c r="F6" s="177"/>
      <c r="G6" s="178"/>
      <c r="H6" s="178"/>
      <c r="I6" s="178"/>
      <c r="J6" s="178"/>
    </row>
    <row r="7" spans="2:10">
      <c r="B7" s="177"/>
      <c r="C7" s="177"/>
      <c r="D7" s="177"/>
      <c r="E7" s="177"/>
      <c r="F7" s="177"/>
      <c r="G7" s="178"/>
      <c r="H7" s="178"/>
      <c r="I7" s="178"/>
      <c r="J7" s="178"/>
    </row>
    <row r="8" spans="2:10">
      <c r="B8" s="177"/>
      <c r="C8" s="177"/>
      <c r="D8" s="177"/>
      <c r="E8" s="177"/>
      <c r="F8" s="177"/>
      <c r="G8" s="178"/>
      <c r="H8" s="178"/>
      <c r="I8" s="178"/>
      <c r="J8" s="178"/>
    </row>
    <row r="9" spans="2:10">
      <c r="B9" s="178"/>
      <c r="C9" s="178"/>
      <c r="D9" s="178"/>
      <c r="E9" s="178"/>
      <c r="F9" s="178"/>
      <c r="G9" s="178"/>
      <c r="H9" s="178"/>
      <c r="I9" s="178"/>
      <c r="J9" s="178"/>
    </row>
    <row r="10" spans="2:10">
      <c r="B10" s="178"/>
      <c r="C10" s="178"/>
      <c r="D10" s="178"/>
      <c r="E10" s="178"/>
      <c r="F10" s="178"/>
      <c r="G10" s="178"/>
      <c r="H10" s="178"/>
      <c r="I10" s="178"/>
      <c r="J10" s="178"/>
    </row>
    <row r="11" spans="2:10">
      <c r="B11" s="38"/>
      <c r="C11" s="38"/>
      <c r="D11" s="38"/>
      <c r="E11" s="38"/>
      <c r="F11" s="38"/>
    </row>
    <row r="20" spans="2:10">
      <c r="B20" s="39" t="s">
        <v>2454</v>
      </c>
    </row>
    <row r="22" spans="2:10" ht="15.75">
      <c r="B22" s="172" t="s">
        <v>1501</v>
      </c>
      <c r="C22" s="173"/>
      <c r="D22" s="174"/>
      <c r="E22" s="174"/>
      <c r="F22" s="174"/>
      <c r="G22" s="172" t="s">
        <v>2372</v>
      </c>
      <c r="H22" s="173"/>
      <c r="I22" s="173"/>
      <c r="J22" s="174"/>
    </row>
    <row r="23" spans="2:10">
      <c r="B23" s="179" t="s">
        <v>1526</v>
      </c>
      <c r="C23" s="180"/>
      <c r="D23" s="174"/>
      <c r="E23" s="174"/>
      <c r="F23" s="174"/>
      <c r="G23" s="175" t="s">
        <v>2404</v>
      </c>
      <c r="H23" s="176"/>
      <c r="I23" s="176"/>
      <c r="J23" s="174"/>
    </row>
    <row r="24" spans="2:10">
      <c r="B24" s="181" t="s">
        <v>1527</v>
      </c>
      <c r="C24" s="182"/>
      <c r="D24" s="174"/>
      <c r="E24" s="174"/>
      <c r="F24" s="174"/>
      <c r="G24" s="183" t="s">
        <v>1528</v>
      </c>
      <c r="H24" s="184"/>
      <c r="I24" s="184"/>
      <c r="J24" s="174"/>
    </row>
    <row r="25" spans="2:10">
      <c r="B25" s="179" t="s">
        <v>1529</v>
      </c>
      <c r="C25" s="180"/>
      <c r="D25" s="174"/>
      <c r="E25" s="174"/>
      <c r="F25" s="174"/>
      <c r="G25" s="175" t="s">
        <v>1530</v>
      </c>
      <c r="H25" s="176"/>
      <c r="I25" s="176"/>
      <c r="J25" s="174"/>
    </row>
    <row r="26" spans="2:10">
      <c r="B26" s="181" t="s">
        <v>1531</v>
      </c>
      <c r="C26" s="182"/>
      <c r="D26" s="174"/>
      <c r="E26" s="174"/>
      <c r="F26" s="174"/>
      <c r="G26" s="183" t="s">
        <v>1532</v>
      </c>
      <c r="H26" s="184"/>
      <c r="I26" s="184"/>
      <c r="J26" s="174"/>
    </row>
    <row r="27" spans="2:10">
      <c r="B27" s="179" t="s">
        <v>1534</v>
      </c>
      <c r="C27" s="180"/>
      <c r="D27" s="174"/>
      <c r="E27" s="174"/>
      <c r="F27" s="174"/>
      <c r="G27" s="175" t="s">
        <v>1533</v>
      </c>
      <c r="H27" s="176"/>
      <c r="I27" s="176"/>
      <c r="J27" s="174"/>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P34"/>
  <sheetViews>
    <sheetView showGridLines="0" tabSelected="1" zoomScale="80" zoomScaleNormal="80" workbookViewId="0">
      <selection activeCell="A10" sqref="A10"/>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customWidth="1"/>
  </cols>
  <sheetData>
    <row r="4" spans="2:16" ht="24">
      <c r="B4" s="185" t="s">
        <v>2392</v>
      </c>
      <c r="C4" s="186"/>
      <c r="D4" s="186"/>
      <c r="E4" s="134"/>
      <c r="F4" s="134"/>
      <c r="G4" s="104"/>
      <c r="H4" s="93"/>
      <c r="I4" s="38"/>
      <c r="J4" s="38"/>
      <c r="K4" s="105"/>
      <c r="L4" s="38"/>
      <c r="M4" s="38"/>
      <c r="N4" s="38"/>
      <c r="O4" s="38"/>
      <c r="P4" s="38"/>
    </row>
    <row r="5" spans="2:16" ht="24">
      <c r="B5" s="134"/>
      <c r="C5" s="134"/>
      <c r="D5" s="134"/>
      <c r="E5" s="134"/>
      <c r="F5" s="134"/>
      <c r="G5" s="104"/>
      <c r="H5" s="93"/>
      <c r="I5" s="38"/>
      <c r="J5" s="38"/>
      <c r="K5" s="105"/>
      <c r="L5" s="38"/>
      <c r="M5" s="38"/>
      <c r="N5" s="38"/>
      <c r="O5" s="38"/>
      <c r="P5" s="38"/>
    </row>
    <row r="6" spans="2:16" ht="24">
      <c r="B6" s="135" t="s">
        <v>2456</v>
      </c>
      <c r="C6" s="103"/>
      <c r="D6" s="103"/>
      <c r="E6" s="103"/>
      <c r="F6" s="103"/>
      <c r="G6" s="103"/>
      <c r="H6" s="99"/>
      <c r="I6" s="99"/>
      <c r="J6" s="99"/>
      <c r="K6" s="103"/>
      <c r="L6" s="99"/>
      <c r="M6" s="99"/>
      <c r="N6" s="99"/>
      <c r="O6" s="38"/>
      <c r="P6" s="38"/>
    </row>
    <row r="7" spans="2:16">
      <c r="B7" s="187" t="s">
        <v>1493</v>
      </c>
      <c r="C7" s="189" t="s">
        <v>2442</v>
      </c>
      <c r="D7" s="191" t="s">
        <v>2462</v>
      </c>
      <c r="E7" s="189" t="s">
        <v>1524</v>
      </c>
      <c r="F7" s="191" t="s">
        <v>2401</v>
      </c>
      <c r="G7" s="189" t="s">
        <v>2443</v>
      </c>
      <c r="H7" s="195" t="s">
        <v>2444</v>
      </c>
      <c r="I7" s="196" t="s">
        <v>2445</v>
      </c>
      <c r="J7" s="188"/>
      <c r="K7" s="191" t="s">
        <v>2446</v>
      </c>
      <c r="L7" s="191" t="s">
        <v>2447</v>
      </c>
      <c r="M7" s="195" t="s">
        <v>2448</v>
      </c>
      <c r="N7" s="191" t="s">
        <v>2449</v>
      </c>
      <c r="O7" s="192" t="s">
        <v>2450</v>
      </c>
      <c r="P7" s="191" t="s">
        <v>1522</v>
      </c>
    </row>
    <row r="8" spans="2:16">
      <c r="B8" s="188"/>
      <c r="C8" s="190"/>
      <c r="D8" s="189"/>
      <c r="E8" s="190"/>
      <c r="F8" s="189"/>
      <c r="G8" s="190"/>
      <c r="H8" s="195"/>
      <c r="I8" s="75" t="s">
        <v>1</v>
      </c>
      <c r="J8" s="75" t="s">
        <v>1478</v>
      </c>
      <c r="K8" s="189"/>
      <c r="L8" s="189"/>
      <c r="M8" s="197"/>
      <c r="N8" s="189"/>
      <c r="O8" s="192"/>
      <c r="P8" s="189"/>
    </row>
    <row r="9" spans="2:16">
      <c r="B9" s="106" t="s">
        <v>1538</v>
      </c>
      <c r="C9" s="56" t="s">
        <v>1538</v>
      </c>
      <c r="D9" s="56" t="s">
        <v>1538</v>
      </c>
      <c r="E9" s="56" t="s">
        <v>1538</v>
      </c>
      <c r="F9" s="56" t="s">
        <v>1538</v>
      </c>
      <c r="G9" s="56" t="s">
        <v>1538</v>
      </c>
      <c r="H9" s="56" t="s">
        <v>1538</v>
      </c>
      <c r="I9" s="193" t="s">
        <v>1538</v>
      </c>
      <c r="J9" s="194"/>
      <c r="K9" s="56"/>
      <c r="L9" s="56" t="s">
        <v>1538</v>
      </c>
      <c r="M9" s="56" t="s">
        <v>1538</v>
      </c>
      <c r="N9" s="56" t="s">
        <v>1538</v>
      </c>
      <c r="O9" s="56" t="s">
        <v>1538</v>
      </c>
      <c r="P9" s="56" t="s">
        <v>1538</v>
      </c>
    </row>
    <row r="10" spans="2:16" ht="409.5">
      <c r="B10" s="121" t="s">
        <v>1494</v>
      </c>
      <c r="C10" s="122" t="s">
        <v>252</v>
      </c>
      <c r="D10" s="122" t="s">
        <v>2473</v>
      </c>
      <c r="E10" s="122" t="s">
        <v>2470</v>
      </c>
      <c r="F10" s="123">
        <v>1</v>
      </c>
      <c r="G10" s="122" t="s">
        <v>1504</v>
      </c>
      <c r="H10" s="122"/>
      <c r="I10" s="125">
        <v>43983</v>
      </c>
      <c r="J10" s="125">
        <v>44530</v>
      </c>
      <c r="K10" s="124">
        <v>1</v>
      </c>
      <c r="L10" s="121" t="s">
        <v>1515</v>
      </c>
      <c r="M10" s="122"/>
      <c r="N10" s="122" t="s">
        <v>2472</v>
      </c>
      <c r="O10" s="129" t="s">
        <v>2471</v>
      </c>
      <c r="P10" s="128" t="s">
        <v>1489</v>
      </c>
    </row>
    <row r="11" spans="2:16">
      <c r="B11" s="121"/>
      <c r="C11" s="122"/>
      <c r="D11" s="122"/>
      <c r="E11" s="122"/>
      <c r="F11" s="123"/>
      <c r="G11" s="122"/>
      <c r="H11" s="122"/>
      <c r="I11" s="125"/>
      <c r="J11" s="125"/>
      <c r="K11" s="124"/>
      <c r="L11" s="121"/>
      <c r="M11" s="122"/>
      <c r="N11" s="122"/>
      <c r="O11" s="129"/>
      <c r="P11" s="128"/>
    </row>
    <row r="12" spans="2:16">
      <c r="B12" s="121"/>
      <c r="C12" s="122"/>
      <c r="D12" s="122"/>
      <c r="E12" s="122"/>
      <c r="F12" s="123"/>
      <c r="G12" s="122"/>
      <c r="H12" s="122"/>
      <c r="I12" s="125"/>
      <c r="J12" s="125"/>
      <c r="K12" s="124"/>
      <c r="L12" s="121"/>
      <c r="M12" s="122"/>
      <c r="N12" s="122"/>
      <c r="O12" s="129"/>
      <c r="P12" s="128"/>
    </row>
    <row r="13" spans="2:16">
      <c r="B13" s="121"/>
      <c r="C13" s="122"/>
      <c r="D13" s="122"/>
      <c r="E13" s="122"/>
      <c r="F13" s="123"/>
      <c r="G13" s="122"/>
      <c r="H13" s="122"/>
      <c r="I13" s="125"/>
      <c r="J13" s="125"/>
      <c r="K13" s="124"/>
      <c r="L13" s="121"/>
      <c r="M13" s="122"/>
      <c r="N13" s="122"/>
      <c r="O13" s="129"/>
      <c r="P13" s="128"/>
    </row>
    <row r="14" spans="2:16">
      <c r="B14" s="121"/>
      <c r="C14" s="122"/>
      <c r="D14" s="122"/>
      <c r="E14" s="122"/>
      <c r="F14" s="123"/>
      <c r="G14" s="122"/>
      <c r="H14" s="122"/>
      <c r="I14" s="125"/>
      <c r="J14" s="125"/>
      <c r="K14" s="124"/>
      <c r="L14" s="121"/>
      <c r="M14" s="122"/>
      <c r="N14" s="122"/>
      <c r="O14" s="129"/>
      <c r="P14" s="128"/>
    </row>
    <row r="15" spans="2:16">
      <c r="B15" s="121"/>
      <c r="C15" s="122"/>
      <c r="D15" s="122"/>
      <c r="E15" s="122"/>
      <c r="F15" s="123"/>
      <c r="G15" s="122"/>
      <c r="H15" s="122"/>
      <c r="I15" s="125"/>
      <c r="J15" s="125"/>
      <c r="K15" s="124"/>
      <c r="L15" s="121"/>
      <c r="M15" s="122"/>
      <c r="N15" s="122"/>
      <c r="O15" s="129"/>
      <c r="P15" s="128"/>
    </row>
    <row r="16" spans="2:16">
      <c r="B16" s="121"/>
      <c r="C16" s="122"/>
      <c r="D16" s="122"/>
      <c r="E16" s="122"/>
      <c r="F16" s="123"/>
      <c r="G16" s="122"/>
      <c r="H16" s="122"/>
      <c r="I16" s="125"/>
      <c r="J16" s="125"/>
      <c r="K16" s="124"/>
      <c r="L16" s="121"/>
      <c r="M16" s="122"/>
      <c r="N16" s="122"/>
      <c r="O16" s="129"/>
      <c r="P16" s="128"/>
    </row>
    <row r="17" spans="2:16">
      <c r="B17" s="121"/>
      <c r="C17" s="122"/>
      <c r="D17" s="122"/>
      <c r="E17" s="122"/>
      <c r="F17" s="123"/>
      <c r="G17" s="122"/>
      <c r="H17" s="122"/>
      <c r="I17" s="125"/>
      <c r="J17" s="125"/>
      <c r="K17" s="124"/>
      <c r="L17" s="121"/>
      <c r="M17" s="122"/>
      <c r="N17" s="122"/>
      <c r="O17" s="129"/>
      <c r="P17" s="128"/>
    </row>
    <row r="18" spans="2:16">
      <c r="B18" s="121"/>
      <c r="C18" s="122"/>
      <c r="D18" s="122"/>
      <c r="E18" s="122"/>
      <c r="F18" s="123"/>
      <c r="G18" s="122"/>
      <c r="H18" s="122"/>
      <c r="I18" s="125"/>
      <c r="J18" s="125"/>
      <c r="K18" s="124"/>
      <c r="L18" s="121"/>
      <c r="M18" s="122"/>
      <c r="N18" s="122"/>
      <c r="O18" s="129"/>
      <c r="P18" s="128"/>
    </row>
    <row r="19" spans="2:16">
      <c r="B19" s="121"/>
      <c r="C19" s="122"/>
      <c r="D19" s="122"/>
      <c r="E19" s="122"/>
      <c r="F19" s="123"/>
      <c r="G19" s="122"/>
      <c r="H19" s="122"/>
      <c r="I19" s="125"/>
      <c r="J19" s="125"/>
      <c r="K19" s="124"/>
      <c r="L19" s="121"/>
      <c r="M19" s="122"/>
      <c r="N19" s="122"/>
      <c r="O19" s="129"/>
      <c r="P19" s="128"/>
    </row>
    <row r="20" spans="2:16">
      <c r="B20" s="121"/>
      <c r="C20" s="122"/>
      <c r="D20" s="122"/>
      <c r="E20" s="122"/>
      <c r="F20" s="123"/>
      <c r="G20" s="122"/>
      <c r="H20" s="122"/>
      <c r="I20" s="125"/>
      <c r="J20" s="125"/>
      <c r="K20" s="124"/>
      <c r="L20" s="121"/>
      <c r="M20" s="122"/>
      <c r="N20" s="122"/>
      <c r="O20" s="129"/>
      <c r="P20" s="128"/>
    </row>
    <row r="21" spans="2:16">
      <c r="B21" s="126"/>
      <c r="C21" s="126"/>
      <c r="D21" s="126"/>
      <c r="E21" s="126"/>
      <c r="F21" s="126"/>
      <c r="G21" s="126"/>
      <c r="H21" s="126"/>
      <c r="I21" s="126"/>
      <c r="J21" s="126"/>
      <c r="K21" s="126"/>
      <c r="L21" s="126"/>
      <c r="M21" s="126"/>
      <c r="N21" s="126"/>
      <c r="O21" s="126"/>
      <c r="P21" s="126"/>
    </row>
    <row r="22" spans="2:16">
      <c r="B22" s="126"/>
      <c r="C22" s="126"/>
      <c r="D22" s="126"/>
      <c r="E22" s="126"/>
      <c r="F22" s="126"/>
      <c r="G22" s="126"/>
      <c r="H22" s="126"/>
      <c r="I22" s="126"/>
      <c r="J22" s="126"/>
      <c r="K22" s="126"/>
      <c r="L22" s="126"/>
      <c r="M22" s="126"/>
      <c r="N22" s="126"/>
      <c r="O22" s="126"/>
      <c r="P22" s="126"/>
    </row>
    <row r="23" spans="2:16">
      <c r="B23" s="127"/>
      <c r="C23" s="127"/>
      <c r="D23" s="127"/>
      <c r="E23" s="127"/>
      <c r="F23" s="127"/>
      <c r="G23" s="127"/>
      <c r="H23" s="127"/>
      <c r="I23" s="127"/>
      <c r="J23" s="127"/>
      <c r="K23" s="127"/>
      <c r="L23" s="127"/>
      <c r="M23" s="127"/>
      <c r="N23" s="127"/>
      <c r="O23" s="127"/>
      <c r="P23" s="127"/>
    </row>
    <row r="24" spans="2:16">
      <c r="B24" s="127"/>
      <c r="C24" s="127"/>
      <c r="D24" s="127"/>
      <c r="E24" s="127"/>
      <c r="F24" s="127"/>
      <c r="G24" s="127"/>
      <c r="H24" s="127"/>
      <c r="I24" s="127"/>
      <c r="J24" s="127"/>
      <c r="K24" s="127"/>
      <c r="L24" s="127"/>
      <c r="M24" s="127"/>
      <c r="N24" s="127"/>
      <c r="O24" s="127"/>
      <c r="P24" s="127"/>
    </row>
    <row r="25" spans="2:16">
      <c r="B25" s="127"/>
      <c r="C25" s="127"/>
      <c r="D25" s="127"/>
      <c r="E25" s="127"/>
      <c r="F25" s="127"/>
      <c r="G25" s="127"/>
      <c r="H25" s="127"/>
      <c r="I25" s="127"/>
      <c r="J25" s="127"/>
      <c r="K25" s="127"/>
      <c r="L25" s="127"/>
      <c r="M25" s="127"/>
      <c r="N25" s="127"/>
      <c r="O25" s="127"/>
      <c r="P25" s="127"/>
    </row>
    <row r="26" spans="2:16">
      <c r="B26" s="127"/>
      <c r="C26" s="127"/>
      <c r="D26" s="127"/>
      <c r="E26" s="127"/>
      <c r="F26" s="127"/>
      <c r="G26" s="127"/>
      <c r="H26" s="127"/>
      <c r="I26" s="127"/>
      <c r="J26" s="127"/>
      <c r="K26" s="127"/>
      <c r="L26" s="127"/>
      <c r="M26" s="127"/>
      <c r="N26" s="127"/>
      <c r="O26" s="127"/>
      <c r="P26" s="127"/>
    </row>
    <row r="27" spans="2:16">
      <c r="B27" s="127"/>
      <c r="C27" s="127"/>
      <c r="D27" s="127"/>
      <c r="E27" s="127"/>
      <c r="F27" s="127"/>
      <c r="G27" s="127"/>
      <c r="H27" s="127"/>
      <c r="I27" s="127"/>
      <c r="J27" s="127"/>
      <c r="K27" s="127"/>
      <c r="L27" s="127"/>
      <c r="M27" s="127"/>
      <c r="N27" s="127"/>
      <c r="O27" s="127"/>
      <c r="P27" s="127"/>
    </row>
    <row r="28" spans="2:16">
      <c r="B28" s="127"/>
      <c r="C28" s="127"/>
      <c r="D28" s="127"/>
      <c r="E28" s="127"/>
      <c r="F28" s="127"/>
      <c r="G28" s="127"/>
      <c r="H28" s="127"/>
      <c r="I28" s="127"/>
      <c r="J28" s="127"/>
      <c r="K28" s="127"/>
      <c r="L28" s="127"/>
      <c r="M28" s="127"/>
      <c r="N28" s="127"/>
      <c r="O28" s="127"/>
      <c r="P28" s="127"/>
    </row>
    <row r="29" spans="2:16">
      <c r="B29" s="127"/>
      <c r="C29" s="127"/>
      <c r="D29" s="127"/>
      <c r="E29" s="127"/>
      <c r="F29" s="127"/>
      <c r="G29" s="127"/>
      <c r="H29" s="127"/>
      <c r="I29" s="127"/>
      <c r="J29" s="127"/>
      <c r="K29" s="127"/>
      <c r="L29" s="127"/>
      <c r="M29" s="127"/>
      <c r="N29" s="127"/>
      <c r="O29" s="127"/>
      <c r="P29" s="127"/>
    </row>
    <row r="30" spans="2:16">
      <c r="B30" s="127"/>
      <c r="C30" s="127"/>
      <c r="D30" s="127"/>
      <c r="E30" s="127"/>
      <c r="F30" s="127"/>
      <c r="G30" s="127"/>
      <c r="H30" s="127"/>
      <c r="I30" s="127"/>
      <c r="J30" s="127"/>
      <c r="K30" s="127"/>
      <c r="L30" s="127"/>
      <c r="M30" s="127"/>
      <c r="N30" s="127"/>
      <c r="O30" s="127"/>
      <c r="P30" s="127"/>
    </row>
    <row r="31" spans="2:16">
      <c r="B31" s="127"/>
      <c r="C31" s="127"/>
      <c r="D31" s="127"/>
      <c r="E31" s="127"/>
      <c r="F31" s="127"/>
      <c r="G31" s="127"/>
      <c r="H31" s="127"/>
      <c r="I31" s="127"/>
      <c r="J31" s="127"/>
      <c r="K31" s="127"/>
      <c r="L31" s="127"/>
      <c r="M31" s="127"/>
      <c r="N31" s="127"/>
      <c r="O31" s="127"/>
      <c r="P31" s="127"/>
    </row>
    <row r="32" spans="2:16">
      <c r="B32" s="127"/>
      <c r="C32" s="127"/>
      <c r="D32" s="127"/>
      <c r="E32" s="127"/>
      <c r="F32" s="127"/>
      <c r="G32" s="127"/>
      <c r="H32" s="127"/>
      <c r="I32" s="127"/>
      <c r="J32" s="127"/>
      <c r="K32" s="127"/>
      <c r="L32" s="127"/>
      <c r="M32" s="127"/>
      <c r="N32" s="127"/>
      <c r="O32" s="127"/>
      <c r="P32" s="127"/>
    </row>
    <row r="33" spans="2:16">
      <c r="B33" s="127"/>
      <c r="C33" s="127"/>
      <c r="D33" s="127"/>
      <c r="E33" s="127"/>
      <c r="F33" s="127"/>
      <c r="G33" s="127"/>
      <c r="H33" s="127"/>
      <c r="I33" s="127"/>
      <c r="J33" s="127"/>
      <c r="K33" s="127"/>
      <c r="L33" s="127"/>
      <c r="M33" s="127"/>
      <c r="N33" s="127"/>
      <c r="O33" s="127"/>
      <c r="P33" s="127"/>
    </row>
    <row r="34" spans="2:16">
      <c r="B34" s="127"/>
      <c r="C34" s="127"/>
      <c r="D34" s="127"/>
      <c r="E34" s="127"/>
      <c r="F34" s="127"/>
      <c r="G34" s="127"/>
      <c r="H34" s="127"/>
      <c r="I34" s="127"/>
      <c r="J34" s="127"/>
      <c r="K34" s="127"/>
      <c r="L34" s="127"/>
      <c r="M34" s="127"/>
      <c r="N34" s="127"/>
      <c r="O34" s="127"/>
      <c r="P34" s="127"/>
    </row>
  </sheetData>
  <sheetProtection algorithmName="SHA-512" hashValue="sTu96c5g6PwlYpOQ3JCOG9vVSK6/FlQDBp0vEAS48/2iJIX3RHUUwbN1d4SXmcDv5OhkS9pgRem/1IriQpUa5A==" saltValue="pwc9fhyVQkuglrLzrlpG+Q==" spinCount="100000" sheet="1" scenarios="1" formatCells="0"/>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20">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20">
      <formula1>L10="Otro (escríbala en la siguiente columna)"</formula1>
    </dataValidation>
    <dataValidation allowBlank="1" showInputMessage="1" showErrorMessage="1" error="Debe seleccionar una causa del listado de e-kogi" prompt="Describa brevemente el sustento del insumo y causa seleccionados." sqref="D10:D20"/>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20"/>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9">
        <x14:dataValidation type="list" allowBlank="1" showInputMessage="1" showErrorMessage="1">
          <x14:formula1>
            <xm:f>LISTAS!$J$2:$J$9</xm:f>
          </x14:formula1>
          <xm:sqref>B10:B20</xm:sqref>
        </x14:dataValidation>
        <x14:dataValidation type="list" allowBlank="1" showInputMessage="1" showErrorMessage="1" prompt="¿Como realizará la divulagacion de la PPDA la interior de la entidad? ">
          <x14:formula1>
            <xm:f>LISTAS!$K$2:$K$7</xm:f>
          </x14:formula1>
          <xm:sqref>P10</xm:sqref>
        </x14:dataValidation>
        <x14:dataValidation type="list" allowBlank="1" showInputMessage="1" showErrorMessage="1" prompt="Seleccione el mecanismo">
          <x14:formula1>
            <xm:f>LISTAS!$F$2:$F$8</xm:f>
          </x14:formula1>
          <xm:sqref>L10:L20</xm:sqref>
        </x14:dataValidation>
        <x14:dataValidation type="list" allowBlank="1" showInputMessage="1" showErrorMessage="1" prompt="¿Como realizará la divulagacion de la PPDA la interior de la entidad? ">
          <x14:formula1>
            <xm:f>LISTAS!$K$2:$K$3</xm:f>
          </x14:formula1>
          <xm:sqref>P11:P20</xm:sqref>
        </x14:dataValidation>
        <x14:dataValidation type="list" showInputMessage="1" showErrorMessage="1" prompt="Seleccione la medida">
          <x14:formula1>
            <xm:f>LISTAS!$E$2:$E$8</xm:f>
          </x14:formula1>
          <xm:sqref>G10:G20</xm:sqref>
        </x14:dataValidation>
        <x14:dataValidation type="list" allowBlank="1" showInputMessage="1" showErrorMessage="1" error="Seleccione un número" prompt="Enumere la medida a tomar para cada subcausa.">
          <x14:formula1>
            <xm:f>LISTAS!$D$2:$D$11</xm:f>
          </x14:formula1>
          <xm:sqref>F10:F20</xm:sqref>
        </x14:dataValidation>
        <x14:dataValidation type="list" allowBlank="1" showInputMessage="1" showErrorMessage="1" error="Debe seleccionar una causa del listado de e-kogi" prompt="Seleccione la causa ">
          <x14:formula1>
            <xm:f>CAUSAS!$B$3:$B$695</xm:f>
          </x14:formula1>
          <xm:sqref>C10:C20</xm:sqref>
        </x14:dataValidation>
        <x14:dataValidation type="list" allowBlank="1" showInputMessage="1" showErrorMessage="1" error="Seleccione un número" prompt="Enumere los mecanismos a tomar ">
          <x14:formula1>
            <xm:f>LISTAS!$D$2:$D$11</xm:f>
          </x14:formula1>
          <xm:sqref>K10:K20</xm:sqref>
        </x14:dataValidation>
        <x14:dataValidation type="date" allowBlank="1" showInputMessage="1" showErrorMessage="1" error="El formato para definir la fecha es Día - Mes- Año" prompt="Día / Mes / Año">
          <x14:formula1>
            <xm:f>LISTAS!F1048575</xm:f>
          </x14:formula1>
          <x14:formula2>
            <xm:f>LISTAS!F1048576</xm:f>
          </x14:formula2>
          <xm:sqref>I10:J20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zoomScaleNormal="100" workbookViewId="0">
      <selection activeCell="P6" sqref="P6"/>
    </sheetView>
  </sheetViews>
  <sheetFormatPr baseColWidth="10" defaultRowHeight="15"/>
  <cols>
    <col min="1" max="1" width="5.7109375" customWidth="1"/>
  </cols>
  <sheetData>
    <row r="3" spans="2:10" ht="24">
      <c r="B3" s="170" t="s">
        <v>2391</v>
      </c>
      <c r="C3" s="170"/>
      <c r="D3" s="170"/>
      <c r="E3" s="170"/>
      <c r="F3" s="170"/>
      <c r="G3" s="171"/>
      <c r="H3" s="171"/>
      <c r="I3" s="171"/>
      <c r="J3" s="171"/>
    </row>
    <row r="5" spans="2:10" ht="24.75" customHeight="1">
      <c r="B5" s="39" t="s">
        <v>2410</v>
      </c>
    </row>
    <row r="6" spans="2:10">
      <c r="B6" s="39"/>
    </row>
    <row r="7" spans="2:10">
      <c r="B7" s="198" t="s">
        <v>2411</v>
      </c>
      <c r="C7" s="199"/>
      <c r="D7" s="199"/>
      <c r="E7" s="199"/>
      <c r="F7" s="199"/>
      <c r="G7" s="199"/>
      <c r="H7" s="199"/>
      <c r="I7" s="199"/>
      <c r="J7" s="199"/>
    </row>
    <row r="8" spans="2:10">
      <c r="B8" s="199"/>
      <c r="C8" s="199"/>
      <c r="D8" s="199"/>
      <c r="E8" s="199"/>
      <c r="F8" s="199"/>
      <c r="G8" s="199"/>
      <c r="H8" s="199"/>
      <c r="I8" s="199"/>
      <c r="J8" s="199"/>
    </row>
    <row r="20" spans="2:3">
      <c r="B20" s="79"/>
      <c r="C20" s="79"/>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Andres Rodriguez</cp:lastModifiedBy>
  <cp:lastPrinted>2019-10-22T16:06:09Z</cp:lastPrinted>
  <dcterms:created xsi:type="dcterms:W3CDTF">2019-04-08T20:16:01Z</dcterms:created>
  <dcterms:modified xsi:type="dcterms:W3CDTF">2020-06-04T14:03:47Z</dcterms:modified>
</cp:coreProperties>
</file>